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41" windowWidth="15174" windowHeight="8586" activeTab="0"/>
  </bookViews>
  <sheets>
    <sheet name="Hinweise" sheetId="1" r:id="rId1"/>
    <sheet name="1. AKh_Beispiel (geschützt)" sheetId="2" r:id="rId2"/>
    <sheet name="2. AKh_eig. Betrieb" sheetId="3" r:id="rId3"/>
  </sheets>
  <definedNames>
    <definedName name="_xlnm.Print_Area" localSheetId="1">'1. AKh_Beispiel (geschützt)'!$A$1:$M$95</definedName>
    <definedName name="_xlnm.Print_Area" localSheetId="2">'2. AKh_eig. Betrieb'!$A$1:$M$95</definedName>
    <definedName name="Z_3EAE7BAD_D0A2_4F99_B385_570959150A2B_.wvu.PrintArea" localSheetId="1" hidden="1">'1. AKh_Beispiel (geschützt)'!$A$1:$M$96</definedName>
    <definedName name="Z_3EAE7BAD_D0A2_4F99_B385_570959150A2B_.wvu.PrintArea" localSheetId="2" hidden="1">'2. AKh_eig. Betrieb'!$A$1:$M$96</definedName>
  </definedNames>
  <calcPr fullCalcOnLoad="1"/>
</workbook>
</file>

<file path=xl/comments2.xml><?xml version="1.0" encoding="utf-8"?>
<comments xmlns="http://schemas.openxmlformats.org/spreadsheetml/2006/main">
  <authors>
    <author>Segger, Volker (LEL)</author>
  </authors>
  <commentList>
    <comment ref="G57" authorId="0">
      <text>
        <r>
          <rPr>
            <sz val="10"/>
            <rFont val="Tahoma"/>
            <family val="2"/>
          </rPr>
          <t xml:space="preserve">Erfolgt das Reiten außerhalb der in Tab. 1 angegebenen Arbeitszeiten, muss hier die Zahl Null stehen.
</t>
        </r>
      </text>
    </comment>
    <comment ref="E58" authorId="0">
      <text>
        <r>
          <rPr>
            <sz val="10"/>
            <rFont val="Tahoma"/>
            <family val="2"/>
          </rPr>
          <t xml:space="preserve">Es wird unterstellt, dass Aufzuchtpferde nur 50% des normalen Akh-Bedarfs benötigen. </t>
        </r>
      </text>
    </comment>
  </commentList>
</comments>
</file>

<file path=xl/comments3.xml><?xml version="1.0" encoding="utf-8"?>
<comments xmlns="http://schemas.openxmlformats.org/spreadsheetml/2006/main">
  <authors>
    <author>Segger, Volker (LEL)</author>
  </authors>
  <commentList>
    <comment ref="G57" authorId="0">
      <text>
        <r>
          <rPr>
            <sz val="10"/>
            <rFont val="Tahoma"/>
            <family val="2"/>
          </rPr>
          <t xml:space="preserve">Erfolgt das Reiten außerhalb der in Tab. 1 angegebenen Arbeitszeiten, muss hier die Zahl Null stehen.
</t>
        </r>
      </text>
    </comment>
    <comment ref="E58" authorId="0">
      <text>
        <r>
          <rPr>
            <sz val="10"/>
            <rFont val="Tahoma"/>
            <family val="2"/>
          </rPr>
          <t xml:space="preserve">Es wird unterstellt, dass Aufzuchtpferde nur 50% des normalen Akh-Bedarfs benöttigen.
</t>
        </r>
      </text>
    </comment>
  </commentList>
</comments>
</file>

<file path=xl/sharedStrings.xml><?xml version="1.0" encoding="utf-8"?>
<sst xmlns="http://schemas.openxmlformats.org/spreadsheetml/2006/main" count="205" uniqueCount="81">
  <si>
    <t>Isabell</t>
  </si>
  <si>
    <t>Person</t>
  </si>
  <si>
    <t>Anky</t>
  </si>
  <si>
    <t>Meredith</t>
  </si>
  <si>
    <t>Std.</t>
  </si>
  <si>
    <t>%</t>
  </si>
  <si>
    <t>Wochen</t>
  </si>
  <si>
    <t>Arbeitsstd. im Jahr</t>
  </si>
  <si>
    <t>insg.</t>
  </si>
  <si>
    <t>Stellung im Betrieb</t>
  </si>
  <si>
    <t>Betriebsleiterin</t>
  </si>
  <si>
    <t>Aushilfe</t>
  </si>
  <si>
    <t>Pferdewirtin</t>
  </si>
  <si>
    <t>davon</t>
  </si>
  <si>
    <t>tgl. Routine-arbeiten (Stall, Reitanlage)</t>
  </si>
  <si>
    <t>Schulpferde</t>
  </si>
  <si>
    <t xml:space="preserve">Zuchtstuten </t>
  </si>
  <si>
    <t>Pensionspferde ohne Beritt</t>
  </si>
  <si>
    <t>Pensionspferde mit Beritt</t>
  </si>
  <si>
    <t>eigene Reitpferde</t>
  </si>
  <si>
    <t>Anz. Pferde</t>
  </si>
  <si>
    <t>Produktionsverfahren</t>
  </si>
  <si>
    <t>Summe Betrieb</t>
  </si>
  <si>
    <t>Summe je Pferd</t>
  </si>
  <si>
    <t>Verteilt auf ... Pferde</t>
  </si>
  <si>
    <t>Analyse der Arbeitswirtschaft und Ermittlung des Arbeitsbedarfs je Pferd</t>
  </si>
  <si>
    <t>Akh</t>
  </si>
  <si>
    <t>4. Inanspruchnahme der verschiedenen Tätigkeiten durch die Produktionsverfahren</t>
  </si>
  <si>
    <t>Dateneingabe in den gelben Feldern !</t>
  </si>
  <si>
    <t xml:space="preserve">davon im Bereich Pferde </t>
  </si>
  <si>
    <t>1. Geleistete Arbeitszeit im Pferdebetrieb</t>
  </si>
  <si>
    <t>Name</t>
  </si>
  <si>
    <t>Stand:</t>
  </si>
  <si>
    <t>Bewegen u. Reiten eigener u. fremder Pferde</t>
  </si>
  <si>
    <t>3. Verteilung der Arbeitszeit im Bereich Pferde in AKh pro Jahr</t>
  </si>
  <si>
    <r>
      <t xml:space="preserve">2. Verteilung der Arbeitszeit im Bereich Pferde in % </t>
    </r>
    <r>
      <rPr>
        <sz val="14"/>
        <rFont val="Arial"/>
        <family val="2"/>
      </rPr>
      <t>(im Jahresdurchschnitt)</t>
    </r>
  </si>
  <si>
    <t>Klaus</t>
  </si>
  <si>
    <t>dies sind je ha LF</t>
  </si>
  <si>
    <t xml:space="preserve">Summe </t>
  </si>
  <si>
    <r>
      <t xml:space="preserve">Aufzuchtpferde </t>
    </r>
    <r>
      <rPr>
        <sz val="9"/>
        <rFont val="Arial"/>
        <family val="2"/>
      </rPr>
      <t>(Bestandstiere)</t>
    </r>
  </si>
  <si>
    <t xml:space="preserve"> Büro-arbeiten, Kunden-betreuung, Sonstiges</t>
  </si>
  <si>
    <t>jährl. Arbeits-zeit im Bereich Pferde</t>
  </si>
  <si>
    <t>AZUBI</t>
  </si>
  <si>
    <t>Zusatz-arbeit Hengst-haltung</t>
  </si>
  <si>
    <t>Betrieb:</t>
  </si>
  <si>
    <t>Beispiel</t>
  </si>
  <si>
    <t>ha       =</t>
  </si>
  <si>
    <t xml:space="preserve"> Reit-unterricht/ Korrektur-reiten Schul-pferde</t>
  </si>
  <si>
    <t>Deckhengste</t>
  </si>
  <si>
    <t>AKh/Jahr</t>
  </si>
  <si>
    <r>
      <t xml:space="preserve">Es ist die jeweilige Pferdezahl einzugeben, die Anspruch an die Tätigkeit hat! </t>
    </r>
    <r>
      <rPr>
        <sz val="11"/>
        <color indexed="10"/>
        <rFont val="Arial"/>
        <family val="2"/>
      </rPr>
      <t>(in den weißen Feldern erfolgt dies automatisch)</t>
    </r>
  </si>
  <si>
    <t>Reitunter-richt an Einsteller und Gastreiter</t>
  </si>
  <si>
    <t>Zusatz-arbeit Zucht-stuten und Fohlen bis 6 Mon.</t>
  </si>
  <si>
    <t xml:space="preserve">Summe AKh/Jahr </t>
  </si>
  <si>
    <t>Achtung: Stimmen diese Stunden (Zeile 31) mit der Realität überein ? Sonst Eingaben in Tab. 1 und 2 korrigieren !</t>
  </si>
  <si>
    <t>Achtung: Stimmen diese Stunden (Zeile 46 u. 47) mit der Realität überein ? Sonst Eingaben in Tab. 1 und 2 korrigieren !</t>
  </si>
  <si>
    <t>Summe</t>
  </si>
  <si>
    <t>wöchentl. Arbeits-zeit im Betrieb</t>
  </si>
  <si>
    <t xml:space="preserve"> - pro Jahr</t>
  </si>
  <si>
    <t xml:space="preserve"> - pro Tag</t>
  </si>
  <si>
    <t>Std. je Pferd und Jahr</t>
  </si>
  <si>
    <t>Jahr</t>
  </si>
  <si>
    <t>Urlaub</t>
  </si>
  <si>
    <t>Krankheit</t>
  </si>
  <si>
    <t>effektive A.-Wochen</t>
  </si>
  <si>
    <r>
      <t xml:space="preserve">Arbeits-wochen im Jahr (abzgl. Urlaub, Krankheit etc.) </t>
    </r>
    <r>
      <rPr>
        <vertAlign val="superscript"/>
        <sz val="11"/>
        <rFont val="Arial"/>
        <family val="2"/>
      </rPr>
      <t>1)</t>
    </r>
  </si>
  <si>
    <t>1) Berechnung der produktiven Arbeitswochen:</t>
  </si>
  <si>
    <t>dav. in der Außenwirtschaft (Koppeln, Wiesen, Felder) und Hofarbeiten</t>
  </si>
  <si>
    <t>Ziel des Programms</t>
  </si>
  <si>
    <t>Ermittlung des jährlichen Arbeitsbedarfs je Pferd im eigenen Betrieb</t>
  </si>
  <si>
    <t>Im Blatt "Akh-Beispiel"  finden Sie ein Beispiel für die Eingaben und Ergebnisse</t>
  </si>
  <si>
    <t>Aufbau der Anwendung</t>
  </si>
  <si>
    <t>Vorgehen</t>
  </si>
  <si>
    <t>Sie bearbeiten das Blatt 2 von oben bis unten, indem Sie jeweils Ihre Daten in die gelben Felder eingeben. Legen Sie sich als Hilfe einen Ausdruck des Beispiels daneben. In den weißen Feldern stehen Rechenformeln, sie sind vor unbeabsichtigtem Löschen geschützt.</t>
  </si>
  <si>
    <t>Im Blatt "Akh-eigener Betrieb" machen Sie die  Eingaben für Ihren eigenen Betrieb</t>
  </si>
  <si>
    <t>Dr. Volker Segger, LEL Schwäbisch Gmünd (Tel.: 07171/917/229)</t>
  </si>
  <si>
    <r>
      <t xml:space="preserve">Analyse der Arbeitswirtschaft und Ermittlung des Arbeitsbedarfs je Pferd   </t>
    </r>
    <r>
      <rPr>
        <b/>
        <sz val="14"/>
        <rFont val="Arial"/>
        <family val="2"/>
      </rPr>
      <t>(Vers. 1.0)</t>
    </r>
  </si>
  <si>
    <t>Feiertage</t>
  </si>
  <si>
    <t xml:space="preserve"> Akh =Arbeitskraftstunden</t>
  </si>
  <si>
    <t>(Werte über 50 Std./ha sind unrealistisch)</t>
  </si>
  <si>
    <t>5. Gesamtarbeitsbedarf im Bereich Pferde und Arbeitsbedarf je Pferd</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</si>
</sst>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0.0\ &quot;Std&quot;\)"/>
    <numFmt numFmtId="168" formatCode="0.0\ &quot;Std.&quot;"/>
    <numFmt numFmtId="169" formatCode="0.0"/>
    <numFmt numFmtId="170" formatCode="0.0\ &quot;AK&quot;"/>
    <numFmt numFmtId="171" formatCode="0.00\ &quot;AK&quot;"/>
    <numFmt numFmtId="172" formatCode="0\ &quot;Std.&quot;"/>
    <numFmt numFmtId="173" formatCode="0\ &quot;AK&quot;"/>
    <numFmt numFmtId="174" formatCode="0.00\ &quot;Std.&quot;"/>
    <numFmt numFmtId="175" formatCode="0.0000000"/>
    <numFmt numFmtId="176" formatCode="0.000000"/>
    <numFmt numFmtId="177" formatCode="0.00000"/>
    <numFmt numFmtId="178" formatCode="0.0000"/>
    <numFmt numFmtId="179" formatCode="0.000"/>
    <numFmt numFmtId="180" formatCode="#,##0\ \ \ "/>
    <numFmt numFmtId="181" formatCode="0.0\ &quot;Std&quot;"/>
    <numFmt numFmtId="182" formatCode="#,##0.0"/>
    <numFmt numFmtId="183" formatCode="[$-407]dddd\,\ d\.\ mmmm\ yyyy"/>
    <numFmt numFmtId="184" formatCode="dd/mm/yy;@"/>
  </numFmts>
  <fonts count="66">
    <font>
      <sz val="10"/>
      <name val="Arial"/>
      <family val="0"/>
    </font>
    <font>
      <b/>
      <sz val="12"/>
      <name val="Arial"/>
      <family val="2"/>
    </font>
    <font>
      <b/>
      <sz val="14"/>
      <name val="Arial"/>
      <family val="2"/>
    </font>
    <font>
      <b/>
      <sz val="11"/>
      <name val="Arial"/>
      <family val="2"/>
    </font>
    <font>
      <sz val="11"/>
      <name val="Arial"/>
      <family val="2"/>
    </font>
    <font>
      <b/>
      <sz val="11"/>
      <color indexed="10"/>
      <name val="Arial"/>
      <family val="2"/>
    </font>
    <font>
      <b/>
      <sz val="11"/>
      <color indexed="12"/>
      <name val="Arial"/>
      <family val="2"/>
    </font>
    <font>
      <sz val="11"/>
      <color indexed="12"/>
      <name val="Arial"/>
      <family val="2"/>
    </font>
    <font>
      <b/>
      <sz val="12"/>
      <color indexed="12"/>
      <name val="Arial"/>
      <family val="2"/>
    </font>
    <font>
      <b/>
      <sz val="12"/>
      <color indexed="10"/>
      <name val="Arial"/>
      <family val="2"/>
    </font>
    <font>
      <sz val="14"/>
      <name val="Arial"/>
      <family val="2"/>
    </font>
    <font>
      <sz val="10"/>
      <color indexed="8"/>
      <name val="Arial"/>
      <family val="2"/>
    </font>
    <font>
      <sz val="11.75"/>
      <color indexed="8"/>
      <name val="Arial"/>
      <family val="2"/>
    </font>
    <font>
      <sz val="10.75"/>
      <color indexed="8"/>
      <name val="Arial"/>
      <family val="2"/>
    </font>
    <font>
      <sz val="10.25"/>
      <color indexed="8"/>
      <name val="Arial"/>
      <family val="2"/>
    </font>
    <font>
      <sz val="11"/>
      <color indexed="10"/>
      <name val="Arial"/>
      <family val="2"/>
    </font>
    <font>
      <sz val="9"/>
      <name val="Arial"/>
      <family val="2"/>
    </font>
    <font>
      <sz val="10"/>
      <name val="Tahoma"/>
      <family val="2"/>
    </font>
    <font>
      <b/>
      <sz val="18"/>
      <name val="Arial"/>
      <family val="2"/>
    </font>
    <font>
      <vertAlign val="superscript"/>
      <sz val="11"/>
      <name val="Arial"/>
      <family val="2"/>
    </font>
    <font>
      <sz val="12"/>
      <name val="Arial"/>
      <family val="2"/>
    </font>
    <font>
      <b/>
      <sz val="1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indexed="17"/>
      <name val="Arial"/>
      <family val="2"/>
    </font>
    <font>
      <b/>
      <sz val="11"/>
      <color indexed="17"/>
      <name val="Arial"/>
      <family val="2"/>
    </font>
    <font>
      <b/>
      <sz val="10.25"/>
      <color indexed="8"/>
      <name val="Arial"/>
      <family val="2"/>
    </font>
    <font>
      <b/>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rgb="FFFF0000"/>
      <name val="Arial"/>
      <family val="2"/>
    </font>
    <font>
      <b/>
      <sz val="11"/>
      <color rgb="FFFF0000"/>
      <name val="Arial"/>
      <family val="2"/>
    </font>
    <font>
      <sz val="11"/>
      <color theme="6" tint="-0.4999699890613556"/>
      <name val="Arial"/>
      <family val="2"/>
    </font>
    <font>
      <b/>
      <sz val="11"/>
      <color rgb="FF006600"/>
      <name val="Arial"/>
      <family val="2"/>
    </font>
    <font>
      <sz val="11"/>
      <color rgb="FF0066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theme="0" tint="-0.3499799966812134"/>
        <bgColor indexed="64"/>
      </patternFill>
    </fill>
    <fill>
      <patternFill patternType="solid">
        <fgColor rgb="FFFFFF99"/>
        <bgColor indexed="64"/>
      </patternFill>
    </fill>
    <fill>
      <patternFill patternType="solid">
        <fgColor indexed="42"/>
        <bgColor indexed="64"/>
      </patternFill>
    </fill>
  </fills>
  <borders count="7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style="thin"/>
      <top style="medium"/>
      <bottom style="mediu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medium"/>
      <top style="medium"/>
      <bottom style="medium"/>
    </border>
    <border>
      <left style="medium"/>
      <right style="thin"/>
      <top style="thin"/>
      <bottom style="medium"/>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style="medium"/>
      <right>
        <color indexed="63"/>
      </right>
      <top style="medium"/>
      <bottom style="thin"/>
    </border>
    <border>
      <left style="thin"/>
      <right style="medium"/>
      <top>
        <color indexed="63"/>
      </top>
      <bottom style="thin"/>
    </border>
    <border>
      <left>
        <color indexed="63"/>
      </left>
      <right style="thin"/>
      <top style="thin"/>
      <bottom>
        <color indexed="63"/>
      </bottom>
    </border>
    <border>
      <left style="medium"/>
      <right>
        <color indexed="63"/>
      </right>
      <top style="thin"/>
      <bottom>
        <color indexed="63"/>
      </bottom>
    </border>
    <border>
      <left style="thin"/>
      <right style="thin"/>
      <top style="medium"/>
      <bottom style="medium"/>
    </border>
    <border>
      <left style="medium"/>
      <right style="thin"/>
      <top style="medium"/>
      <bottom style="medium"/>
    </border>
    <border>
      <left style="medium"/>
      <right style="thin"/>
      <top>
        <color indexed="63"/>
      </top>
      <bottom style="thin"/>
    </border>
    <border>
      <left style="thin"/>
      <right style="thin"/>
      <top>
        <color indexed="63"/>
      </top>
      <bottom style="medium"/>
    </border>
    <border>
      <left style="thin"/>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style="thin"/>
      <bottom style="medium"/>
    </border>
    <border>
      <left style="medium"/>
      <right>
        <color indexed="63"/>
      </right>
      <top style="thin"/>
      <bottom style="medium"/>
    </border>
    <border>
      <left style="medium"/>
      <right style="thin"/>
      <top>
        <color indexed="63"/>
      </top>
      <bottom style="medium"/>
    </border>
    <border>
      <left style="thin"/>
      <right>
        <color indexed="63"/>
      </right>
      <top style="thin"/>
      <bottom style="medium"/>
    </border>
    <border>
      <left style="thin"/>
      <right>
        <color indexed="63"/>
      </right>
      <top style="thin"/>
      <bottom>
        <color indexed="63"/>
      </botto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style="thin"/>
      <bottom style="thin"/>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style="thin"/>
      <right style="medium"/>
      <top>
        <color indexed="63"/>
      </top>
      <bottom>
        <color indexed="63"/>
      </bottom>
    </border>
    <border>
      <left>
        <color indexed="63"/>
      </left>
      <right style="thin"/>
      <top>
        <color indexed="63"/>
      </top>
      <bottom style="thin"/>
    </border>
    <border>
      <left style="medium"/>
      <right style="medium"/>
      <top style="thin"/>
      <bottom>
        <color indexed="63"/>
      </bottom>
    </border>
    <border>
      <left style="thin"/>
      <right>
        <color indexed="63"/>
      </right>
      <top style="medium"/>
      <bottom style="medium"/>
    </border>
    <border>
      <left style="medium"/>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449">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4" fillId="0" borderId="10" xfId="0" applyFont="1" applyBorder="1" applyAlignment="1">
      <alignment/>
    </xf>
    <xf numFmtId="0" fontId="4" fillId="0" borderId="10" xfId="0" applyFont="1" applyBorder="1" applyAlignment="1">
      <alignment horizontal="center" wrapText="1"/>
    </xf>
    <xf numFmtId="0" fontId="4" fillId="0" borderId="11" xfId="0" applyFont="1" applyBorder="1" applyAlignment="1">
      <alignment horizontal="center" wrapText="1"/>
    </xf>
    <xf numFmtId="3" fontId="4" fillId="0" borderId="10" xfId="0" applyNumberFormat="1" applyFont="1" applyBorder="1" applyAlignment="1">
      <alignment/>
    </xf>
    <xf numFmtId="3" fontId="4" fillId="0" borderId="10" xfId="0" applyNumberFormat="1" applyFont="1" applyBorder="1" applyAlignment="1">
      <alignment horizontal="right" wrapText="1"/>
    </xf>
    <xf numFmtId="0" fontId="4" fillId="0" borderId="12" xfId="0" applyFont="1" applyBorder="1" applyAlignment="1">
      <alignment horizontal="center" wrapText="1"/>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3" fontId="4" fillId="0" borderId="16" xfId="0" applyNumberFormat="1" applyFont="1" applyBorder="1" applyAlignment="1">
      <alignment/>
    </xf>
    <xf numFmtId="0" fontId="4" fillId="0" borderId="17" xfId="0" applyFont="1" applyBorder="1" applyAlignment="1">
      <alignment horizontal="center"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3" fontId="4" fillId="0" borderId="21" xfId="0" applyNumberFormat="1" applyFont="1" applyBorder="1" applyAlignment="1">
      <alignment/>
    </xf>
    <xf numFmtId="3" fontId="4" fillId="0" borderId="22" xfId="0" applyNumberFormat="1" applyFont="1" applyBorder="1" applyAlignment="1">
      <alignment horizontal="right" wrapText="1"/>
    </xf>
    <xf numFmtId="3" fontId="4" fillId="0" borderId="22" xfId="0" applyNumberFormat="1" applyFont="1" applyBorder="1" applyAlignment="1">
      <alignment/>
    </xf>
    <xf numFmtId="3" fontId="4" fillId="0" borderId="23" xfId="0" applyNumberFormat="1"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horizontal="center"/>
    </xf>
    <xf numFmtId="3" fontId="4" fillId="0" borderId="12" xfId="0" applyNumberFormat="1" applyFont="1" applyBorder="1" applyAlignment="1">
      <alignment/>
    </xf>
    <xf numFmtId="0" fontId="4" fillId="0" borderId="17" xfId="0" applyFont="1" applyBorder="1" applyAlignment="1">
      <alignment/>
    </xf>
    <xf numFmtId="0" fontId="4" fillId="0" borderId="18" xfId="0" applyFont="1" applyBorder="1" applyAlignment="1">
      <alignment/>
    </xf>
    <xf numFmtId="3" fontId="4" fillId="0" borderId="18" xfId="0" applyNumberFormat="1" applyFont="1" applyBorder="1" applyAlignment="1">
      <alignment/>
    </xf>
    <xf numFmtId="3" fontId="4" fillId="0" borderId="19" xfId="0" applyNumberFormat="1" applyFont="1" applyBorder="1" applyAlignment="1">
      <alignment/>
    </xf>
    <xf numFmtId="0" fontId="4" fillId="0" borderId="20" xfId="0" applyFont="1" applyBorder="1" applyAlignment="1">
      <alignment/>
    </xf>
    <xf numFmtId="0" fontId="4" fillId="0" borderId="29" xfId="0" applyFont="1" applyBorder="1" applyAlignment="1">
      <alignment/>
    </xf>
    <xf numFmtId="0" fontId="4" fillId="0" borderId="30" xfId="0" applyFont="1" applyBorder="1" applyAlignment="1">
      <alignment/>
    </xf>
    <xf numFmtId="3" fontId="4" fillId="0" borderId="31" xfId="0" applyNumberFormat="1" applyFont="1" applyBorder="1" applyAlignment="1">
      <alignment/>
    </xf>
    <xf numFmtId="3" fontId="4" fillId="0" borderId="17" xfId="0" applyNumberFormat="1" applyFont="1" applyBorder="1" applyAlignment="1">
      <alignment/>
    </xf>
    <xf numFmtId="3" fontId="4" fillId="0" borderId="20" xfId="0" applyNumberFormat="1" applyFont="1" applyBorder="1" applyAlignment="1">
      <alignment/>
    </xf>
    <xf numFmtId="3" fontId="4" fillId="0" borderId="32" xfId="0" applyNumberFormat="1" applyFont="1" applyBorder="1" applyAlignment="1">
      <alignment/>
    </xf>
    <xf numFmtId="3" fontId="3" fillId="33" borderId="28" xfId="0" applyNumberFormat="1" applyFont="1" applyFill="1" applyBorder="1" applyAlignment="1">
      <alignment/>
    </xf>
    <xf numFmtId="0" fontId="4" fillId="34" borderId="10" xfId="0" applyFont="1" applyFill="1" applyBorder="1" applyAlignment="1" applyProtection="1">
      <alignment/>
      <protection locked="0"/>
    </xf>
    <xf numFmtId="9" fontId="4" fillId="34" borderId="10" xfId="49" applyFont="1" applyFill="1" applyBorder="1" applyAlignment="1" applyProtection="1">
      <alignment/>
      <protection locked="0"/>
    </xf>
    <xf numFmtId="0" fontId="4" fillId="34" borderId="12" xfId="0" applyFont="1" applyFill="1" applyBorder="1" applyAlignment="1" applyProtection="1">
      <alignment horizontal="center" wrapText="1"/>
      <protection locked="0"/>
    </xf>
    <xf numFmtId="0" fontId="3" fillId="33" borderId="33" xfId="0" applyFont="1" applyFill="1" applyBorder="1" applyAlignment="1">
      <alignment/>
    </xf>
    <xf numFmtId="0" fontId="4" fillId="33" borderId="24" xfId="0" applyFont="1" applyFill="1" applyBorder="1" applyAlignment="1">
      <alignment/>
    </xf>
    <xf numFmtId="0" fontId="4" fillId="33" borderId="25" xfId="0" applyFont="1" applyFill="1" applyBorder="1" applyAlignment="1">
      <alignment/>
    </xf>
    <xf numFmtId="0" fontId="4" fillId="0" borderId="33" xfId="0" applyFont="1" applyBorder="1" applyAlignment="1">
      <alignment/>
    </xf>
    <xf numFmtId="3" fontId="4" fillId="0" borderId="19" xfId="0" applyNumberFormat="1" applyFont="1" applyFill="1" applyBorder="1" applyAlignment="1">
      <alignment horizontal="center"/>
    </xf>
    <xf numFmtId="3" fontId="4" fillId="0" borderId="34" xfId="0" applyNumberFormat="1" applyFont="1" applyFill="1" applyBorder="1" applyAlignment="1">
      <alignment horizontal="center"/>
    </xf>
    <xf numFmtId="0" fontId="4" fillId="34" borderId="35" xfId="0" applyFont="1" applyFill="1" applyBorder="1" applyAlignment="1">
      <alignment/>
    </xf>
    <xf numFmtId="0" fontId="4" fillId="34" borderId="36" xfId="0" applyFont="1" applyFill="1" applyBorder="1" applyAlignment="1" applyProtection="1">
      <alignment/>
      <protection locked="0"/>
    </xf>
    <xf numFmtId="3" fontId="7" fillId="0" borderId="37" xfId="0" applyNumberFormat="1" applyFont="1" applyBorder="1" applyAlignment="1">
      <alignment/>
    </xf>
    <xf numFmtId="3" fontId="7" fillId="0" borderId="38" xfId="0" applyNumberFormat="1" applyFont="1" applyBorder="1" applyAlignment="1">
      <alignment/>
    </xf>
    <xf numFmtId="3" fontId="8" fillId="0" borderId="19" xfId="0" applyNumberFormat="1" applyFont="1" applyBorder="1" applyAlignment="1">
      <alignment/>
    </xf>
    <xf numFmtId="3" fontId="8" fillId="0" borderId="21" xfId="0" applyNumberFormat="1" applyFont="1" applyBorder="1" applyAlignment="1">
      <alignment/>
    </xf>
    <xf numFmtId="3" fontId="8" fillId="0" borderId="31" xfId="0" applyNumberFormat="1" applyFont="1" applyBorder="1" applyAlignment="1">
      <alignment/>
    </xf>
    <xf numFmtId="0" fontId="4" fillId="0" borderId="20" xfId="0" applyFont="1" applyBorder="1" applyAlignment="1">
      <alignment horizontal="left" wrapText="1"/>
    </xf>
    <xf numFmtId="0" fontId="4" fillId="0" borderId="10" xfId="0" applyFont="1" applyBorder="1" applyAlignment="1">
      <alignment horizontal="left" wrapText="1"/>
    </xf>
    <xf numFmtId="0" fontId="4" fillId="0" borderId="29" xfId="0" applyFont="1" applyBorder="1" applyAlignment="1">
      <alignment horizontal="left" wrapText="1"/>
    </xf>
    <xf numFmtId="0" fontId="4" fillId="0" borderId="22" xfId="0" applyFont="1" applyBorder="1" applyAlignment="1">
      <alignment horizontal="left" wrapText="1"/>
    </xf>
    <xf numFmtId="0" fontId="2" fillId="0" borderId="0" xfId="0" applyFont="1" applyBorder="1" applyAlignment="1">
      <alignment/>
    </xf>
    <xf numFmtId="0" fontId="2" fillId="0" borderId="0" xfId="0" applyFont="1" applyAlignment="1">
      <alignment/>
    </xf>
    <xf numFmtId="0" fontId="4" fillId="0" borderId="21" xfId="0" applyFont="1" applyBorder="1" applyAlignment="1">
      <alignment horizontal="center" wrapText="1"/>
    </xf>
    <xf numFmtId="0" fontId="4" fillId="0" borderId="39" xfId="0" applyFont="1" applyBorder="1" applyAlignment="1">
      <alignment horizontal="left" wrapText="1"/>
    </xf>
    <xf numFmtId="0" fontId="4" fillId="0" borderId="12" xfId="0" applyFont="1" applyBorder="1" applyAlignment="1">
      <alignment horizontal="left" wrapText="1"/>
    </xf>
    <xf numFmtId="3" fontId="4" fillId="0" borderId="12" xfId="0" applyNumberFormat="1" applyFont="1" applyBorder="1" applyAlignment="1">
      <alignment horizontal="right" wrapText="1"/>
    </xf>
    <xf numFmtId="3" fontId="4" fillId="0" borderId="34" xfId="0" applyNumberFormat="1" applyFont="1" applyBorder="1" applyAlignment="1">
      <alignment/>
    </xf>
    <xf numFmtId="0" fontId="4" fillId="33" borderId="40" xfId="0" applyFont="1" applyFill="1" applyBorder="1" applyAlignment="1">
      <alignment horizontal="center" wrapText="1"/>
    </xf>
    <xf numFmtId="0" fontId="4" fillId="0" borderId="40" xfId="0" applyFont="1" applyBorder="1" applyAlignment="1">
      <alignment horizontal="right"/>
    </xf>
    <xf numFmtId="0" fontId="4" fillId="0" borderId="41" xfId="0" applyFont="1" applyBorder="1" applyAlignment="1">
      <alignment horizontal="right"/>
    </xf>
    <xf numFmtId="0" fontId="1" fillId="33" borderId="33" xfId="0" applyFont="1" applyFill="1" applyBorder="1" applyAlignment="1">
      <alignment/>
    </xf>
    <xf numFmtId="0" fontId="4" fillId="0" borderId="22" xfId="0" applyFont="1" applyBorder="1" applyAlignment="1">
      <alignment horizontal="center"/>
    </xf>
    <xf numFmtId="9" fontId="4" fillId="34" borderId="18" xfId="49" applyFont="1" applyFill="1" applyBorder="1" applyAlignment="1" applyProtection="1">
      <alignment/>
      <protection locked="0"/>
    </xf>
    <xf numFmtId="3" fontId="7" fillId="0" borderId="28" xfId="0" applyNumberFormat="1" applyFont="1" applyBorder="1" applyAlignment="1">
      <alignment/>
    </xf>
    <xf numFmtId="3" fontId="4" fillId="0" borderId="19" xfId="0" applyNumberFormat="1" applyFont="1" applyBorder="1" applyAlignment="1">
      <alignment horizontal="center"/>
    </xf>
    <xf numFmtId="3" fontId="4" fillId="0" borderId="21" xfId="0" applyNumberFormat="1" applyFont="1" applyBorder="1" applyAlignment="1">
      <alignment horizontal="center"/>
    </xf>
    <xf numFmtId="3" fontId="4" fillId="0" borderId="31" xfId="0" applyNumberFormat="1" applyFont="1" applyBorder="1" applyAlignment="1">
      <alignment horizontal="center"/>
    </xf>
    <xf numFmtId="0" fontId="4" fillId="33" borderId="42" xfId="0" applyFont="1" applyFill="1" applyBorder="1" applyAlignment="1">
      <alignment horizontal="center"/>
    </xf>
    <xf numFmtId="0" fontId="4" fillId="33" borderId="43" xfId="0" applyFont="1" applyFill="1" applyBorder="1" applyAlignment="1">
      <alignment horizontal="center"/>
    </xf>
    <xf numFmtId="0" fontId="4" fillId="0" borderId="44" xfId="0" applyFont="1" applyBorder="1" applyAlignment="1">
      <alignment horizontal="right" wrapText="1"/>
    </xf>
    <xf numFmtId="0" fontId="4" fillId="0" borderId="45" xfId="0" applyFont="1" applyBorder="1" applyAlignment="1">
      <alignment horizontal="right" wrapText="1"/>
    </xf>
    <xf numFmtId="0" fontId="4" fillId="0" borderId="46" xfId="0" applyFont="1" applyBorder="1" applyAlignment="1">
      <alignment horizontal="right" wrapText="1"/>
    </xf>
    <xf numFmtId="0" fontId="4" fillId="0" borderId="19" xfId="0" applyFont="1" applyBorder="1" applyAlignment="1">
      <alignment horizontal="center"/>
    </xf>
    <xf numFmtId="0" fontId="8" fillId="0" borderId="19" xfId="0" applyFont="1" applyBorder="1" applyAlignment="1">
      <alignment horizontal="center" wrapText="1"/>
    </xf>
    <xf numFmtId="0" fontId="4" fillId="0" borderId="42" xfId="0" applyFont="1" applyBorder="1" applyAlignment="1">
      <alignment/>
    </xf>
    <xf numFmtId="0" fontId="4" fillId="0" borderId="43" xfId="0" applyFont="1" applyBorder="1" applyAlignment="1">
      <alignment/>
    </xf>
    <xf numFmtId="3" fontId="6" fillId="0" borderId="40" xfId="0" applyNumberFormat="1" applyFont="1" applyBorder="1" applyAlignment="1">
      <alignment horizontal="center"/>
    </xf>
    <xf numFmtId="3" fontId="6" fillId="0" borderId="41" xfId="0" applyNumberFormat="1" applyFont="1" applyBorder="1" applyAlignment="1">
      <alignment horizontal="center"/>
    </xf>
    <xf numFmtId="0" fontId="4" fillId="0" borderId="25" xfId="0" applyFont="1" applyBorder="1" applyAlignment="1">
      <alignment horizontal="center" wrapText="1"/>
    </xf>
    <xf numFmtId="3" fontId="6" fillId="0" borderId="43" xfId="0" applyNumberFormat="1" applyFont="1" applyBorder="1" applyAlignment="1">
      <alignment horizontal="center"/>
    </xf>
    <xf numFmtId="0" fontId="3" fillId="34" borderId="19" xfId="0" applyFont="1" applyFill="1" applyBorder="1" applyAlignment="1" applyProtection="1">
      <alignment horizontal="center"/>
      <protection locked="0"/>
    </xf>
    <xf numFmtId="0" fontId="3" fillId="34" borderId="21" xfId="0" applyFont="1" applyFill="1" applyBorder="1" applyAlignment="1" applyProtection="1">
      <alignment horizontal="center"/>
      <protection locked="0"/>
    </xf>
    <xf numFmtId="0" fontId="3" fillId="34" borderId="31" xfId="0" applyFont="1" applyFill="1" applyBorder="1" applyAlignment="1" applyProtection="1">
      <alignment horizontal="center"/>
      <protection locked="0"/>
    </xf>
    <xf numFmtId="0" fontId="3" fillId="0" borderId="47" xfId="0" applyFont="1" applyBorder="1" applyAlignment="1">
      <alignment/>
    </xf>
    <xf numFmtId="0" fontId="3" fillId="0" borderId="48" xfId="0" applyFont="1" applyBorder="1" applyAlignment="1">
      <alignment/>
    </xf>
    <xf numFmtId="0" fontId="9" fillId="0" borderId="0" xfId="0" applyFont="1" applyAlignment="1">
      <alignment/>
    </xf>
    <xf numFmtId="0" fontId="4" fillId="35" borderId="10" xfId="0" applyFont="1" applyFill="1" applyBorder="1" applyAlignment="1">
      <alignment/>
    </xf>
    <xf numFmtId="0" fontId="4" fillId="0" borderId="10" xfId="0" applyFont="1" applyBorder="1" applyAlignment="1">
      <alignment horizontal="center"/>
    </xf>
    <xf numFmtId="180" fontId="4" fillId="34" borderId="10" xfId="0" applyNumberFormat="1" applyFont="1" applyFill="1" applyBorder="1" applyAlignment="1" applyProtection="1">
      <alignment/>
      <protection locked="0"/>
    </xf>
    <xf numFmtId="180" fontId="4" fillId="0" borderId="10" xfId="0" applyNumberFormat="1" applyFont="1" applyBorder="1" applyAlignment="1">
      <alignment/>
    </xf>
    <xf numFmtId="0" fontId="4" fillId="0" borderId="49" xfId="0" applyFont="1" applyFill="1" applyBorder="1" applyAlignment="1">
      <alignment horizontal="center" wrapText="1"/>
    </xf>
    <xf numFmtId="0" fontId="4" fillId="35" borderId="22" xfId="0" applyFont="1" applyFill="1" applyBorder="1" applyAlignment="1">
      <alignment/>
    </xf>
    <xf numFmtId="9" fontId="4" fillId="34" borderId="16" xfId="49" applyFont="1" applyFill="1" applyBorder="1" applyAlignment="1" applyProtection="1">
      <alignment/>
      <protection locked="0"/>
    </xf>
    <xf numFmtId="6" fontId="4" fillId="34" borderId="10" xfId="0" applyNumberFormat="1" applyFont="1" applyFill="1" applyBorder="1" applyAlignment="1" applyProtection="1">
      <alignment horizontal="left"/>
      <protection locked="0"/>
    </xf>
    <xf numFmtId="3" fontId="6" fillId="0" borderId="38" xfId="0" applyNumberFormat="1" applyFont="1" applyBorder="1" applyAlignment="1">
      <alignment/>
    </xf>
    <xf numFmtId="0" fontId="3" fillId="33" borderId="23" xfId="0" applyFont="1" applyFill="1" applyBorder="1" applyAlignment="1">
      <alignment horizontal="center"/>
    </xf>
    <xf numFmtId="0" fontId="7" fillId="0" borderId="10" xfId="0" applyFont="1" applyBorder="1" applyAlignment="1">
      <alignment horizontal="center"/>
    </xf>
    <xf numFmtId="9" fontId="7" fillId="34" borderId="10" xfId="49" applyFont="1" applyFill="1" applyBorder="1" applyAlignment="1" applyProtection="1">
      <alignment/>
      <protection locked="0"/>
    </xf>
    <xf numFmtId="180" fontId="7" fillId="0" borderId="10" xfId="0" applyNumberFormat="1" applyFont="1" applyBorder="1" applyAlignment="1">
      <alignment/>
    </xf>
    <xf numFmtId="0" fontId="4" fillId="0" borderId="25" xfId="0" applyFont="1" applyBorder="1" applyAlignment="1">
      <alignment horizontal="center"/>
    </xf>
    <xf numFmtId="0" fontId="4" fillId="0" borderId="18" xfId="0" applyFont="1" applyBorder="1" applyAlignment="1">
      <alignment horizontal="center"/>
    </xf>
    <xf numFmtId="1" fontId="3" fillId="0" borderId="47" xfId="0" applyNumberFormat="1" applyFont="1" applyBorder="1" applyAlignment="1">
      <alignment horizontal="center"/>
    </xf>
    <xf numFmtId="1" fontId="3" fillId="0" borderId="22" xfId="0" applyNumberFormat="1" applyFont="1" applyBorder="1" applyAlignment="1">
      <alignment horizontal="center"/>
    </xf>
    <xf numFmtId="1" fontId="3" fillId="0" borderId="23" xfId="0" applyNumberFormat="1" applyFont="1" applyBorder="1" applyAlignment="1">
      <alignment horizontal="center"/>
    </xf>
    <xf numFmtId="0" fontId="6" fillId="0" borderId="0" xfId="0" applyFont="1" applyAlignment="1">
      <alignment/>
    </xf>
    <xf numFmtId="0" fontId="4" fillId="0" borderId="12" xfId="0" applyFont="1" applyFill="1" applyBorder="1" applyAlignment="1" applyProtection="1">
      <alignment horizontal="center" wrapText="1"/>
      <protection locked="0"/>
    </xf>
    <xf numFmtId="0" fontId="4" fillId="0" borderId="50" xfId="0" applyFont="1" applyBorder="1" applyAlignment="1">
      <alignment horizontal="center"/>
    </xf>
    <xf numFmtId="9" fontId="4" fillId="34" borderId="26" xfId="49" applyFont="1" applyFill="1" applyBorder="1" applyAlignment="1" applyProtection="1">
      <alignment/>
      <protection locked="0"/>
    </xf>
    <xf numFmtId="9" fontId="4" fillId="34" borderId="11" xfId="49" applyFont="1" applyFill="1" applyBorder="1" applyAlignment="1" applyProtection="1">
      <alignment/>
      <protection locked="0"/>
    </xf>
    <xf numFmtId="9" fontId="4" fillId="34" borderId="51" xfId="49" applyFont="1" applyFill="1" applyBorder="1" applyAlignment="1" applyProtection="1">
      <alignment/>
      <protection locked="0"/>
    </xf>
    <xf numFmtId="0" fontId="4" fillId="0" borderId="52" xfId="0" applyFont="1" applyBorder="1" applyAlignment="1">
      <alignment/>
    </xf>
    <xf numFmtId="0" fontId="4" fillId="0" borderId="53" xfId="0" applyFont="1" applyBorder="1" applyAlignment="1">
      <alignment horizontal="center"/>
    </xf>
    <xf numFmtId="9" fontId="3" fillId="0" borderId="54" xfId="0" applyNumberFormat="1" applyFont="1" applyBorder="1" applyAlignment="1">
      <alignment horizontal="center"/>
    </xf>
    <xf numFmtId="0" fontId="3" fillId="0" borderId="55" xfId="0" applyFont="1" applyBorder="1" applyAlignment="1">
      <alignment horizontal="center"/>
    </xf>
    <xf numFmtId="0" fontId="60" fillId="0" borderId="0" xfId="0" applyFont="1" applyAlignment="1">
      <alignment/>
    </xf>
    <xf numFmtId="0" fontId="4" fillId="0" borderId="41" xfId="0" applyFont="1" applyBorder="1" applyAlignment="1">
      <alignment horizontal="center" wrapText="1"/>
    </xf>
    <xf numFmtId="0" fontId="4" fillId="0" borderId="0" xfId="0" applyFont="1" applyAlignment="1">
      <alignment horizontal="left"/>
    </xf>
    <xf numFmtId="3" fontId="6" fillId="0" borderId="56" xfId="0" applyNumberFormat="1" applyFont="1" applyBorder="1" applyAlignment="1">
      <alignment horizontal="right" wrapText="1"/>
    </xf>
    <xf numFmtId="3" fontId="6" fillId="0" borderId="57" xfId="0" applyNumberFormat="1" applyFont="1" applyBorder="1" applyAlignment="1">
      <alignment horizontal="right" wrapText="1"/>
    </xf>
    <xf numFmtId="182" fontId="6" fillId="0" borderId="22" xfId="0" applyNumberFormat="1" applyFont="1" applyBorder="1" applyAlignment="1">
      <alignment horizontal="right" wrapText="1"/>
    </xf>
    <xf numFmtId="182" fontId="6" fillId="0" borderId="23" xfId="0" applyNumberFormat="1" applyFont="1" applyBorder="1" applyAlignment="1">
      <alignment horizontal="right" wrapText="1"/>
    </xf>
    <xf numFmtId="0" fontId="61" fillId="0" borderId="0" xfId="0" applyFont="1" applyAlignment="1">
      <alignment/>
    </xf>
    <xf numFmtId="184" fontId="0" fillId="0" borderId="58" xfId="0" applyNumberFormat="1" applyFont="1" applyBorder="1" applyAlignment="1">
      <alignment horizontal="center"/>
    </xf>
    <xf numFmtId="0" fontId="62" fillId="0" borderId="0" xfId="0" applyFont="1" applyAlignment="1">
      <alignment/>
    </xf>
    <xf numFmtId="0" fontId="62" fillId="0" borderId="0" xfId="0" applyFont="1" applyAlignment="1">
      <alignment horizontal="right"/>
    </xf>
    <xf numFmtId="0" fontId="4" fillId="0" borderId="45" xfId="0" applyFont="1" applyBorder="1" applyAlignment="1">
      <alignment/>
    </xf>
    <xf numFmtId="3" fontId="6" fillId="0" borderId="59" xfId="0" applyNumberFormat="1" applyFont="1" applyBorder="1" applyAlignment="1">
      <alignment horizontal="center"/>
    </xf>
    <xf numFmtId="3" fontId="60" fillId="0" borderId="25" xfId="0" applyNumberFormat="1" applyFont="1" applyFill="1" applyBorder="1" applyAlignment="1">
      <alignment horizontal="center"/>
    </xf>
    <xf numFmtId="0" fontId="60" fillId="34" borderId="18" xfId="0" applyFont="1" applyFill="1" applyBorder="1" applyAlignment="1" applyProtection="1">
      <alignment horizontal="center"/>
      <protection locked="0"/>
    </xf>
    <xf numFmtId="3" fontId="60" fillId="0" borderId="60" xfId="0" applyNumberFormat="1" applyFont="1" applyFill="1" applyBorder="1" applyAlignment="1">
      <alignment horizontal="center"/>
    </xf>
    <xf numFmtId="3" fontId="60" fillId="34" borderId="10" xfId="0" applyNumberFormat="1" applyFont="1" applyFill="1" applyBorder="1" applyAlignment="1" applyProtection="1">
      <alignment horizontal="center"/>
      <protection locked="0"/>
    </xf>
    <xf numFmtId="3" fontId="60" fillId="0" borderId="10" xfId="0" applyNumberFormat="1" applyFont="1" applyFill="1" applyBorder="1" applyAlignment="1">
      <alignment horizontal="center"/>
    </xf>
    <xf numFmtId="0" fontId="60" fillId="34" borderId="10" xfId="0" applyFont="1" applyFill="1" applyBorder="1" applyAlignment="1" applyProtection="1">
      <alignment horizontal="center"/>
      <protection locked="0"/>
    </xf>
    <xf numFmtId="0" fontId="60" fillId="0" borderId="10" xfId="0" applyFont="1" applyFill="1" applyBorder="1" applyAlignment="1">
      <alignment horizontal="center"/>
    </xf>
    <xf numFmtId="3" fontId="60" fillId="34" borderId="35" xfId="0" applyNumberFormat="1" applyFont="1" applyFill="1" applyBorder="1" applyAlignment="1" applyProtection="1">
      <alignment horizontal="center"/>
      <protection locked="0"/>
    </xf>
    <xf numFmtId="0" fontId="60" fillId="34" borderId="16" xfId="0" applyFont="1" applyFill="1" applyBorder="1" applyAlignment="1" applyProtection="1">
      <alignment horizontal="center"/>
      <protection locked="0"/>
    </xf>
    <xf numFmtId="0" fontId="60" fillId="34" borderId="35" xfId="0" applyFont="1" applyFill="1" applyBorder="1" applyAlignment="1" applyProtection="1">
      <alignment horizontal="center"/>
      <protection locked="0"/>
    </xf>
    <xf numFmtId="1" fontId="3" fillId="36" borderId="22" xfId="0" applyNumberFormat="1" applyFont="1" applyFill="1" applyBorder="1" applyAlignment="1">
      <alignment horizontal="center"/>
    </xf>
    <xf numFmtId="0" fontId="60" fillId="36" borderId="18" xfId="0" applyFont="1" applyFill="1" applyBorder="1" applyAlignment="1" applyProtection="1">
      <alignment horizontal="center"/>
      <protection/>
    </xf>
    <xf numFmtId="0" fontId="60" fillId="36" borderId="10" xfId="0" applyFont="1" applyFill="1" applyBorder="1" applyAlignment="1" applyProtection="1">
      <alignment horizontal="center"/>
      <protection/>
    </xf>
    <xf numFmtId="0" fontId="60" fillId="36" borderId="16" xfId="0" applyFont="1" applyFill="1" applyBorder="1" applyAlignment="1" applyProtection="1">
      <alignment horizontal="center"/>
      <protection/>
    </xf>
    <xf numFmtId="0" fontId="4" fillId="36" borderId="18" xfId="0" applyFont="1" applyFill="1" applyBorder="1" applyAlignment="1" applyProtection="1">
      <alignment horizontal="center"/>
      <protection/>
    </xf>
    <xf numFmtId="3" fontId="4" fillId="36" borderId="18" xfId="0" applyNumberFormat="1" applyFont="1" applyFill="1" applyBorder="1" applyAlignment="1">
      <alignment/>
    </xf>
    <xf numFmtId="3" fontId="4" fillId="36" borderId="10" xfId="0" applyNumberFormat="1" applyFont="1" applyFill="1" applyBorder="1" applyAlignment="1">
      <alignment/>
    </xf>
    <xf numFmtId="3" fontId="4" fillId="36" borderId="16" xfId="0" applyNumberFormat="1" applyFont="1" applyFill="1" applyBorder="1" applyAlignment="1">
      <alignment/>
    </xf>
    <xf numFmtId="0" fontId="63" fillId="0" borderId="0" xfId="0" applyFont="1" applyAlignment="1">
      <alignment/>
    </xf>
    <xf numFmtId="180" fontId="63" fillId="0" borderId="0" xfId="0" applyNumberFormat="1" applyFont="1" applyAlignment="1">
      <alignment/>
    </xf>
    <xf numFmtId="0" fontId="64" fillId="34" borderId="0" xfId="0" applyFont="1" applyFill="1" applyAlignment="1" applyProtection="1">
      <alignment horizontal="center"/>
      <protection locked="0"/>
    </xf>
    <xf numFmtId="0" fontId="64" fillId="0" borderId="0" xfId="0" applyFont="1" applyAlignment="1">
      <alignment/>
    </xf>
    <xf numFmtId="172" fontId="63" fillId="0" borderId="0" xfId="0" applyNumberFormat="1" applyFont="1" applyAlignment="1">
      <alignment horizontal="left"/>
    </xf>
    <xf numFmtId="0" fontId="64" fillId="0" borderId="10" xfId="0" applyFont="1" applyBorder="1" applyAlignment="1">
      <alignment horizontal="center"/>
    </xf>
    <xf numFmtId="9" fontId="64" fillId="0" borderId="10" xfId="49" applyFont="1" applyBorder="1" applyAlignment="1">
      <alignment/>
    </xf>
    <xf numFmtId="3" fontId="4" fillId="0" borderId="0" xfId="0" applyNumberFormat="1" applyFont="1" applyAlignment="1">
      <alignment/>
    </xf>
    <xf numFmtId="0" fontId="4" fillId="0" borderId="32" xfId="0" applyFont="1" applyBorder="1" applyAlignment="1">
      <alignment/>
    </xf>
    <xf numFmtId="0" fontId="4" fillId="0" borderId="16" xfId="0" applyFont="1" applyBorder="1" applyAlignment="1">
      <alignment/>
    </xf>
    <xf numFmtId="9" fontId="3" fillId="0" borderId="61" xfId="0" applyNumberFormat="1" applyFont="1" applyBorder="1" applyAlignment="1">
      <alignment horizontal="center"/>
    </xf>
    <xf numFmtId="0" fontId="4" fillId="0" borderId="60" xfId="0" applyFont="1" applyBorder="1" applyAlignment="1">
      <alignment horizontal="center" wrapText="1"/>
    </xf>
    <xf numFmtId="0" fontId="4" fillId="0" borderId="47" xfId="0" applyFont="1" applyBorder="1" applyAlignment="1">
      <alignment horizontal="center"/>
    </xf>
    <xf numFmtId="9" fontId="4" fillId="34" borderId="25" xfId="49" applyFont="1" applyFill="1" applyBorder="1" applyAlignment="1" applyProtection="1">
      <alignment/>
      <protection locked="0"/>
    </xf>
    <xf numFmtId="9" fontId="4" fillId="34" borderId="13" xfId="49" applyFont="1" applyFill="1" applyBorder="1" applyAlignment="1" applyProtection="1">
      <alignment/>
      <protection locked="0"/>
    </xf>
    <xf numFmtId="9" fontId="4" fillId="34" borderId="35" xfId="49" applyFont="1" applyFill="1" applyBorder="1" applyAlignment="1" applyProtection="1">
      <alignment/>
      <protection locked="0"/>
    </xf>
    <xf numFmtId="0" fontId="4" fillId="33" borderId="27" xfId="0" applyFont="1" applyFill="1" applyBorder="1" applyAlignment="1">
      <alignment/>
    </xf>
    <xf numFmtId="0" fontId="4" fillId="0" borderId="23" xfId="0" applyFont="1" applyBorder="1" applyAlignment="1">
      <alignment horizontal="right"/>
    </xf>
    <xf numFmtId="3" fontId="4" fillId="0" borderId="37" xfId="0" applyNumberFormat="1" applyFont="1" applyBorder="1" applyAlignment="1">
      <alignment/>
    </xf>
    <xf numFmtId="3" fontId="4" fillId="0" borderId="28" xfId="0" applyNumberFormat="1" applyFont="1" applyBorder="1" applyAlignment="1">
      <alignment/>
    </xf>
    <xf numFmtId="3" fontId="4" fillId="0" borderId="15" xfId="0" applyNumberFormat="1" applyFont="1" applyBorder="1" applyAlignment="1">
      <alignment/>
    </xf>
    <xf numFmtId="3" fontId="4" fillId="0" borderId="62" xfId="0" applyNumberFormat="1" applyFont="1" applyBorder="1" applyAlignment="1">
      <alignment/>
    </xf>
    <xf numFmtId="0" fontId="4" fillId="36" borderId="63" xfId="0" applyFont="1" applyFill="1" applyBorder="1" applyAlignment="1">
      <alignment/>
    </xf>
    <xf numFmtId="0" fontId="64" fillId="0" borderId="21" xfId="0" applyFont="1" applyBorder="1" applyAlignment="1">
      <alignment horizontal="center"/>
    </xf>
    <xf numFmtId="0" fontId="4" fillId="34" borderId="20" xfId="0" applyFont="1" applyFill="1" applyBorder="1" applyAlignment="1" applyProtection="1">
      <alignment/>
      <protection locked="0"/>
    </xf>
    <xf numFmtId="180" fontId="64" fillId="0" borderId="21" xfId="0" applyNumberFormat="1" applyFont="1" applyBorder="1" applyAlignment="1">
      <alignment/>
    </xf>
    <xf numFmtId="0" fontId="3" fillId="0" borderId="29" xfId="0" applyFont="1" applyBorder="1" applyAlignment="1">
      <alignment/>
    </xf>
    <xf numFmtId="0" fontId="3" fillId="0" borderId="22" xfId="0" applyFont="1" applyBorder="1" applyAlignment="1">
      <alignment/>
    </xf>
    <xf numFmtId="0" fontId="3" fillId="35" borderId="22" xfId="0" applyFont="1" applyFill="1" applyBorder="1" applyAlignment="1">
      <alignment/>
    </xf>
    <xf numFmtId="180" fontId="6" fillId="0" borderId="22" xfId="0" applyNumberFormat="1" applyFont="1" applyBorder="1" applyAlignment="1">
      <alignment/>
    </xf>
    <xf numFmtId="0" fontId="6" fillId="35" borderId="22" xfId="0" applyFont="1" applyFill="1" applyBorder="1" applyAlignment="1">
      <alignment/>
    </xf>
    <xf numFmtId="0" fontId="63" fillId="35" borderId="22" xfId="0" applyFont="1" applyFill="1" applyBorder="1" applyAlignment="1">
      <alignment/>
    </xf>
    <xf numFmtId="180" fontId="63" fillId="0" borderId="23" xfId="0" applyNumberFormat="1" applyFont="1" applyBorder="1" applyAlignment="1">
      <alignment/>
    </xf>
    <xf numFmtId="0" fontId="4" fillId="0" borderId="34" xfId="0" applyFont="1" applyBorder="1" applyAlignment="1">
      <alignment horizontal="center" wrapText="1"/>
    </xf>
    <xf numFmtId="0" fontId="3" fillId="0" borderId="64" xfId="0" applyFont="1" applyBorder="1" applyAlignment="1">
      <alignment horizontal="center" wrapText="1"/>
    </xf>
    <xf numFmtId="0" fontId="3" fillId="0" borderId="48" xfId="0" applyFont="1" applyBorder="1" applyAlignment="1">
      <alignment horizontal="center" wrapText="1"/>
    </xf>
    <xf numFmtId="0" fontId="3" fillId="0" borderId="65" xfId="0" applyFont="1" applyFill="1" applyBorder="1" applyAlignment="1">
      <alignment horizontal="center" wrapText="1"/>
    </xf>
    <xf numFmtId="0" fontId="3" fillId="0" borderId="47" xfId="0" applyFont="1" applyFill="1" applyBorder="1" applyAlignment="1">
      <alignment horizontal="center" wrapText="1"/>
    </xf>
    <xf numFmtId="0" fontId="4" fillId="0" borderId="66" xfId="0" applyFont="1" applyBorder="1" applyAlignment="1">
      <alignment/>
    </xf>
    <xf numFmtId="0" fontId="4" fillId="37" borderId="0" xfId="0" applyFont="1" applyFill="1" applyAlignment="1" applyProtection="1">
      <alignment/>
      <protection locked="0"/>
    </xf>
    <xf numFmtId="0" fontId="4" fillId="37" borderId="66" xfId="0" applyFont="1" applyFill="1" applyBorder="1" applyAlignment="1" applyProtection="1">
      <alignment/>
      <protection locked="0"/>
    </xf>
    <xf numFmtId="0" fontId="4" fillId="0" borderId="0" xfId="0" applyFont="1" applyAlignment="1" applyProtection="1">
      <alignment/>
      <protection/>
    </xf>
    <xf numFmtId="0" fontId="9" fillId="0" borderId="0" xfId="0" applyFont="1" applyAlignment="1" applyProtection="1">
      <alignment/>
      <protection/>
    </xf>
    <xf numFmtId="184" fontId="0" fillId="0" borderId="58" xfId="0" applyNumberFormat="1" applyFont="1" applyBorder="1" applyAlignment="1" applyProtection="1">
      <alignment horizontal="center"/>
      <protection/>
    </xf>
    <xf numFmtId="0" fontId="2" fillId="0" borderId="0" xfId="0" applyFont="1" applyAlignment="1" applyProtection="1">
      <alignment/>
      <protection/>
    </xf>
    <xf numFmtId="0" fontId="3" fillId="0" borderId="0" xfId="0" applyFont="1" applyAlignment="1" applyProtection="1">
      <alignment/>
      <protection/>
    </xf>
    <xf numFmtId="0" fontId="4" fillId="0" borderId="17" xfId="0" applyFont="1" applyBorder="1" applyAlignment="1" applyProtection="1">
      <alignment/>
      <protection/>
    </xf>
    <xf numFmtId="0" fontId="4" fillId="0" borderId="18" xfId="0" applyFont="1" applyBorder="1" applyAlignment="1" applyProtection="1">
      <alignment horizontal="center" wrapText="1"/>
      <protection/>
    </xf>
    <xf numFmtId="0" fontId="4" fillId="0" borderId="20" xfId="0" applyFont="1" applyBorder="1" applyAlignment="1" applyProtection="1">
      <alignment/>
      <protection/>
    </xf>
    <xf numFmtId="0" fontId="4" fillId="35" borderId="10" xfId="0" applyFont="1" applyFill="1" applyBorder="1" applyAlignment="1" applyProtection="1">
      <alignment/>
      <protection/>
    </xf>
    <xf numFmtId="0" fontId="4" fillId="0" borderId="10" xfId="0" applyFont="1" applyBorder="1" applyAlignment="1" applyProtection="1">
      <alignment horizontal="center"/>
      <protection/>
    </xf>
    <xf numFmtId="0" fontId="7" fillId="0" borderId="10" xfId="0" applyFont="1" applyBorder="1" applyAlignment="1" applyProtection="1">
      <alignment horizontal="center"/>
      <protection/>
    </xf>
    <xf numFmtId="0" fontId="64" fillId="0" borderId="10" xfId="0" applyFont="1" applyBorder="1" applyAlignment="1" applyProtection="1">
      <alignment horizontal="center"/>
      <protection/>
    </xf>
    <xf numFmtId="0" fontId="64" fillId="0" borderId="21" xfId="0" applyFont="1" applyBorder="1" applyAlignment="1" applyProtection="1">
      <alignment horizontal="center"/>
      <protection/>
    </xf>
    <xf numFmtId="0" fontId="4" fillId="34" borderId="20" xfId="0" applyFont="1" applyFill="1" applyBorder="1" applyAlignment="1" applyProtection="1">
      <alignment/>
      <protection/>
    </xf>
    <xf numFmtId="0" fontId="4" fillId="34" borderId="10" xfId="0" applyFont="1" applyFill="1" applyBorder="1" applyAlignment="1" applyProtection="1">
      <alignment/>
      <protection/>
    </xf>
    <xf numFmtId="180" fontId="4" fillId="34" borderId="10" xfId="0" applyNumberFormat="1" applyFont="1" applyFill="1" applyBorder="1" applyAlignment="1" applyProtection="1">
      <alignment/>
      <protection/>
    </xf>
    <xf numFmtId="180" fontId="4" fillId="0" borderId="10" xfId="0" applyNumberFormat="1" applyFont="1" applyBorder="1" applyAlignment="1" applyProtection="1">
      <alignment/>
      <protection/>
    </xf>
    <xf numFmtId="9" fontId="7" fillId="34" borderId="10" xfId="49" applyFont="1" applyFill="1" applyBorder="1" applyAlignment="1" applyProtection="1">
      <alignment/>
      <protection/>
    </xf>
    <xf numFmtId="180" fontId="7" fillId="0" borderId="10" xfId="0" applyNumberFormat="1" applyFont="1" applyBorder="1" applyAlignment="1" applyProtection="1">
      <alignment/>
      <protection/>
    </xf>
    <xf numFmtId="9" fontId="64" fillId="0" borderId="10" xfId="49" applyFont="1" applyBorder="1" applyAlignment="1" applyProtection="1">
      <alignment/>
      <protection/>
    </xf>
    <xf numFmtId="180" fontId="64" fillId="0" borderId="21" xfId="0" applyNumberFormat="1" applyFont="1" applyBorder="1" applyAlignment="1" applyProtection="1">
      <alignment/>
      <protection/>
    </xf>
    <xf numFmtId="0" fontId="4" fillId="37" borderId="0" xfId="0" applyFont="1" applyFill="1" applyAlignment="1" applyProtection="1">
      <alignment/>
      <protection/>
    </xf>
    <xf numFmtId="0" fontId="4" fillId="0" borderId="66" xfId="0" applyFont="1" applyBorder="1" applyAlignment="1" applyProtection="1">
      <alignment/>
      <protection/>
    </xf>
    <xf numFmtId="0" fontId="4" fillId="37" borderId="66" xfId="0" applyFont="1" applyFill="1" applyBorder="1" applyAlignment="1" applyProtection="1">
      <alignment/>
      <protection/>
    </xf>
    <xf numFmtId="6" fontId="4" fillId="34" borderId="10" xfId="0" applyNumberFormat="1" applyFont="1" applyFill="1" applyBorder="1" applyAlignment="1" applyProtection="1">
      <alignment horizontal="left"/>
      <protection/>
    </xf>
    <xf numFmtId="0" fontId="3" fillId="0" borderId="29" xfId="0" applyFont="1" applyBorder="1" applyAlignment="1" applyProtection="1">
      <alignment/>
      <protection/>
    </xf>
    <xf numFmtId="0" fontId="3" fillId="0" borderId="22" xfId="0" applyFont="1" applyBorder="1" applyAlignment="1" applyProtection="1">
      <alignment/>
      <protection/>
    </xf>
    <xf numFmtId="0" fontId="3" fillId="35" borderId="22" xfId="0" applyFont="1" applyFill="1" applyBorder="1" applyAlignment="1" applyProtection="1">
      <alignment/>
      <protection/>
    </xf>
    <xf numFmtId="180" fontId="6" fillId="0" borderId="22" xfId="0" applyNumberFormat="1" applyFont="1" applyBorder="1" applyAlignment="1" applyProtection="1">
      <alignment/>
      <protection/>
    </xf>
    <xf numFmtId="0" fontId="6" fillId="35" borderId="22" xfId="0" applyFont="1" applyFill="1" applyBorder="1" applyAlignment="1" applyProtection="1">
      <alignment/>
      <protection/>
    </xf>
    <xf numFmtId="0" fontId="63" fillId="35" borderId="22" xfId="0" applyFont="1" applyFill="1" applyBorder="1" applyAlignment="1" applyProtection="1">
      <alignment/>
      <protection/>
    </xf>
    <xf numFmtId="180" fontId="63" fillId="0" borderId="23" xfId="0" applyNumberFormat="1" applyFont="1" applyBorder="1" applyAlignment="1" applyProtection="1">
      <alignment/>
      <protection/>
    </xf>
    <xf numFmtId="0" fontId="63" fillId="0" borderId="0" xfId="0" applyFont="1" applyAlignment="1" applyProtection="1">
      <alignment/>
      <protection/>
    </xf>
    <xf numFmtId="180" fontId="63" fillId="0" borderId="0" xfId="0" applyNumberFormat="1" applyFont="1" applyAlignment="1" applyProtection="1">
      <alignment/>
      <protection/>
    </xf>
    <xf numFmtId="0" fontId="64" fillId="34" borderId="0" xfId="0" applyFont="1" applyFill="1" applyAlignment="1" applyProtection="1">
      <alignment horizontal="center"/>
      <protection/>
    </xf>
    <xf numFmtId="0" fontId="64" fillId="0" borderId="0" xfId="0" applyFont="1" applyAlignment="1" applyProtection="1">
      <alignment/>
      <protection/>
    </xf>
    <xf numFmtId="172" fontId="63" fillId="0" borderId="0" xfId="0" applyNumberFormat="1" applyFont="1" applyAlignment="1" applyProtection="1">
      <alignment horizontal="left"/>
      <protection/>
    </xf>
    <xf numFmtId="0" fontId="61" fillId="0" borderId="0" xfId="0" applyFont="1" applyAlignment="1" applyProtection="1">
      <alignment/>
      <protection/>
    </xf>
    <xf numFmtId="0" fontId="2" fillId="0" borderId="0" xfId="0" applyFont="1" applyBorder="1" applyAlignment="1" applyProtection="1">
      <alignment/>
      <protection/>
    </xf>
    <xf numFmtId="0" fontId="62" fillId="0" borderId="0" xfId="0" applyFont="1" applyAlignment="1" applyProtection="1">
      <alignment/>
      <protection/>
    </xf>
    <xf numFmtId="0" fontId="62" fillId="0" borderId="0" xfId="0" applyFont="1" applyAlignment="1" applyProtection="1">
      <alignment horizontal="right"/>
      <protection/>
    </xf>
    <xf numFmtId="0" fontId="1" fillId="0" borderId="0" xfId="0" applyFont="1" applyAlignment="1" applyProtection="1">
      <alignment/>
      <protection/>
    </xf>
    <xf numFmtId="0" fontId="1" fillId="33" borderId="33" xfId="0" applyFont="1" applyFill="1" applyBorder="1" applyAlignment="1" applyProtection="1">
      <alignment/>
      <protection/>
    </xf>
    <xf numFmtId="0" fontId="4" fillId="33" borderId="24" xfId="0" applyFont="1" applyFill="1" applyBorder="1" applyAlignment="1" applyProtection="1">
      <alignment/>
      <protection/>
    </xf>
    <xf numFmtId="0" fontId="4" fillId="33" borderId="27" xfId="0" applyFont="1" applyFill="1" applyBorder="1" applyAlignment="1" applyProtection="1">
      <alignment/>
      <protection/>
    </xf>
    <xf numFmtId="0" fontId="4" fillId="0" borderId="24" xfId="0" applyFont="1" applyBorder="1" applyAlignment="1" applyProtection="1">
      <alignment/>
      <protection/>
    </xf>
    <xf numFmtId="0" fontId="4" fillId="0" borderId="52" xfId="0" applyFont="1" applyBorder="1" applyAlignment="1" applyProtection="1">
      <alignment/>
      <protection/>
    </xf>
    <xf numFmtId="0" fontId="4" fillId="0" borderId="20" xfId="0" applyFont="1" applyBorder="1" applyAlignment="1" applyProtection="1">
      <alignment horizontal="center" wrapText="1"/>
      <protection/>
    </xf>
    <xf numFmtId="0" fontId="4" fillId="0" borderId="10" xfId="0" applyFont="1" applyBorder="1" applyAlignment="1" applyProtection="1">
      <alignment horizontal="center" wrapText="1"/>
      <protection/>
    </xf>
    <xf numFmtId="0" fontId="4" fillId="0" borderId="21" xfId="0" applyFont="1" applyBorder="1" applyAlignment="1" applyProtection="1">
      <alignment horizontal="center" wrapText="1"/>
      <protection/>
    </xf>
    <xf numFmtId="0" fontId="4" fillId="0" borderId="60" xfId="0" applyFont="1" applyBorder="1" applyAlignment="1" applyProtection="1">
      <alignment horizontal="center" wrapText="1"/>
      <protection/>
    </xf>
    <xf numFmtId="0" fontId="4" fillId="0" borderId="12" xfId="0" applyFont="1" applyBorder="1" applyAlignment="1" applyProtection="1">
      <alignment horizontal="center" wrapText="1"/>
      <protection/>
    </xf>
    <xf numFmtId="0" fontId="4" fillId="0" borderId="12" xfId="0" applyFont="1" applyFill="1" applyBorder="1" applyAlignment="1" applyProtection="1">
      <alignment horizontal="center" wrapText="1"/>
      <protection/>
    </xf>
    <xf numFmtId="0" fontId="4" fillId="34" borderId="12" xfId="0" applyFont="1" applyFill="1" applyBorder="1" applyAlignment="1" applyProtection="1">
      <alignment horizontal="center" wrapText="1"/>
      <protection/>
    </xf>
    <xf numFmtId="0" fontId="4" fillId="0" borderId="11" xfId="0" applyFont="1" applyBorder="1" applyAlignment="1" applyProtection="1">
      <alignment horizontal="center" wrapText="1"/>
      <protection/>
    </xf>
    <xf numFmtId="0" fontId="3" fillId="0" borderId="55" xfId="0" applyFont="1" applyBorder="1" applyAlignment="1" applyProtection="1">
      <alignment horizontal="center"/>
      <protection/>
    </xf>
    <xf numFmtId="0" fontId="4" fillId="0" borderId="29" xfId="0" applyFont="1" applyBorder="1" applyAlignment="1" applyProtection="1">
      <alignment/>
      <protection/>
    </xf>
    <xf numFmtId="0" fontId="4" fillId="35" borderId="22" xfId="0" applyFont="1" applyFill="1" applyBorder="1" applyAlignment="1" applyProtection="1">
      <alignment/>
      <protection/>
    </xf>
    <xf numFmtId="0" fontId="4" fillId="0" borderId="23" xfId="0" applyFont="1" applyBorder="1" applyAlignment="1" applyProtection="1">
      <alignment horizontal="right"/>
      <protection/>
    </xf>
    <xf numFmtId="0" fontId="4" fillId="0" borderId="47" xfId="0" applyFont="1" applyBorder="1" applyAlignment="1" applyProtection="1">
      <alignment horizontal="center"/>
      <protection/>
    </xf>
    <xf numFmtId="0" fontId="4" fillId="0" borderId="22" xfId="0" applyFont="1" applyBorder="1" applyAlignment="1" applyProtection="1">
      <alignment horizontal="center"/>
      <protection/>
    </xf>
    <xf numFmtId="0" fontId="4" fillId="0" borderId="50" xfId="0" applyFont="1" applyBorder="1" applyAlignment="1" applyProtection="1">
      <alignment horizontal="center"/>
      <protection/>
    </xf>
    <xf numFmtId="0" fontId="4" fillId="0" borderId="53" xfId="0" applyFont="1" applyBorder="1" applyAlignment="1" applyProtection="1">
      <alignment horizontal="center"/>
      <protection/>
    </xf>
    <xf numFmtId="0" fontId="4" fillId="0" borderId="18" xfId="0" applyFont="1" applyBorder="1" applyAlignment="1" applyProtection="1">
      <alignment/>
      <protection/>
    </xf>
    <xf numFmtId="3" fontId="4" fillId="0" borderId="19" xfId="0" applyNumberFormat="1" applyFont="1" applyBorder="1" applyAlignment="1" applyProtection="1">
      <alignment/>
      <protection/>
    </xf>
    <xf numFmtId="9" fontId="4" fillId="34" borderId="25" xfId="49" applyFont="1" applyFill="1" applyBorder="1" applyAlignment="1" applyProtection="1">
      <alignment/>
      <protection/>
    </xf>
    <xf numFmtId="9" fontId="4" fillId="34" borderId="18" xfId="49" applyFont="1" applyFill="1" applyBorder="1" applyAlignment="1" applyProtection="1">
      <alignment/>
      <protection/>
    </xf>
    <xf numFmtId="9" fontId="4" fillId="34" borderId="26" xfId="49" applyFont="1" applyFill="1" applyBorder="1" applyAlignment="1" applyProtection="1">
      <alignment/>
      <protection/>
    </xf>
    <xf numFmtId="9" fontId="3" fillId="0" borderId="54" xfId="0" applyNumberFormat="1" applyFont="1" applyBorder="1" applyAlignment="1" applyProtection="1">
      <alignment horizontal="center"/>
      <protection/>
    </xf>
    <xf numFmtId="0" fontId="60" fillId="0" borderId="0" xfId="0" applyFont="1" applyAlignment="1" applyProtection="1">
      <alignment/>
      <protection/>
    </xf>
    <xf numFmtId="0" fontId="4" fillId="0" borderId="10" xfId="0" applyFont="1" applyBorder="1" applyAlignment="1" applyProtection="1">
      <alignment/>
      <protection/>
    </xf>
    <xf numFmtId="3" fontId="4" fillId="0" borderId="21" xfId="0" applyNumberFormat="1" applyFont="1" applyBorder="1" applyAlignment="1" applyProtection="1">
      <alignment/>
      <protection/>
    </xf>
    <xf numFmtId="9" fontId="4" fillId="34" borderId="13" xfId="49" applyFont="1" applyFill="1" applyBorder="1" applyAlignment="1" applyProtection="1">
      <alignment/>
      <protection/>
    </xf>
    <xf numFmtId="9" fontId="4" fillId="34" borderId="10" xfId="49" applyFont="1" applyFill="1" applyBorder="1" applyAlignment="1" applyProtection="1">
      <alignment/>
      <protection/>
    </xf>
    <xf numFmtId="9" fontId="4" fillId="34" borderId="11" xfId="49" applyFont="1" applyFill="1" applyBorder="1" applyAlignment="1" applyProtection="1">
      <alignment/>
      <protection/>
    </xf>
    <xf numFmtId="9" fontId="4" fillId="34" borderId="35" xfId="49" applyFont="1" applyFill="1" applyBorder="1" applyAlignment="1" applyProtection="1">
      <alignment/>
      <protection/>
    </xf>
    <xf numFmtId="9" fontId="4" fillId="34" borderId="16" xfId="49" applyFont="1" applyFill="1" applyBorder="1" applyAlignment="1" applyProtection="1">
      <alignment/>
      <protection/>
    </xf>
    <xf numFmtId="9" fontId="4" fillId="34" borderId="51" xfId="49" applyFont="1" applyFill="1" applyBorder="1" applyAlignment="1" applyProtection="1">
      <alignment/>
      <protection/>
    </xf>
    <xf numFmtId="0" fontId="4" fillId="0" borderId="32" xfId="0" applyFont="1" applyBorder="1" applyAlignment="1" applyProtection="1">
      <alignment/>
      <protection/>
    </xf>
    <xf numFmtId="0" fontId="4" fillId="0" borderId="16" xfId="0" applyFont="1" applyBorder="1" applyAlignment="1" applyProtection="1">
      <alignment/>
      <protection/>
    </xf>
    <xf numFmtId="3" fontId="4" fillId="0" borderId="31" xfId="0" applyNumberFormat="1" applyFont="1" applyBorder="1" applyAlignment="1" applyProtection="1">
      <alignment/>
      <protection/>
    </xf>
    <xf numFmtId="9" fontId="3" fillId="0" borderId="61" xfId="0" applyNumberFormat="1" applyFont="1" applyBorder="1" applyAlignment="1" applyProtection="1">
      <alignment horizontal="center"/>
      <protection/>
    </xf>
    <xf numFmtId="3" fontId="4" fillId="0" borderId="28" xfId="0" applyNumberFormat="1" applyFont="1" applyBorder="1" applyAlignment="1" applyProtection="1">
      <alignment/>
      <protection/>
    </xf>
    <xf numFmtId="3" fontId="4" fillId="0" borderId="15" xfId="0" applyNumberFormat="1" applyFont="1" applyBorder="1" applyAlignment="1" applyProtection="1">
      <alignment/>
      <protection/>
    </xf>
    <xf numFmtId="3" fontId="4" fillId="0" borderId="37" xfId="0" applyNumberFormat="1" applyFont="1" applyBorder="1" applyAlignment="1" applyProtection="1">
      <alignment/>
      <protection/>
    </xf>
    <xf numFmtId="3" fontId="4" fillId="0" borderId="62" xfId="0" applyNumberFormat="1" applyFont="1" applyBorder="1" applyAlignment="1" applyProtection="1">
      <alignment/>
      <protection/>
    </xf>
    <xf numFmtId="0" fontId="4" fillId="36" borderId="63" xfId="0" applyFont="1" applyFill="1" applyBorder="1" applyAlignment="1" applyProtection="1">
      <alignment/>
      <protection/>
    </xf>
    <xf numFmtId="0" fontId="6" fillId="0" borderId="0" xfId="0" applyFont="1" applyAlignment="1" applyProtection="1">
      <alignment/>
      <protection/>
    </xf>
    <xf numFmtId="3" fontId="4" fillId="0" borderId="0" xfId="0" applyNumberFormat="1" applyFont="1" applyAlignment="1" applyProtection="1">
      <alignment/>
      <protection/>
    </xf>
    <xf numFmtId="0" fontId="3" fillId="33" borderId="33" xfId="0" applyFont="1" applyFill="1" applyBorder="1" applyAlignment="1" applyProtection="1">
      <alignment/>
      <protection/>
    </xf>
    <xf numFmtId="0" fontId="4" fillId="33" borderId="25" xfId="0" applyFont="1" applyFill="1" applyBorder="1" applyAlignment="1" applyProtection="1">
      <alignment/>
      <protection/>
    </xf>
    <xf numFmtId="0" fontId="4" fillId="0" borderId="26" xfId="0" applyFont="1" applyBorder="1" applyAlignment="1" applyProtection="1">
      <alignment/>
      <protection/>
    </xf>
    <xf numFmtId="0" fontId="4" fillId="0" borderId="27" xfId="0" applyFont="1" applyBorder="1" applyAlignment="1" applyProtection="1">
      <alignment/>
      <protection/>
    </xf>
    <xf numFmtId="0" fontId="4" fillId="0" borderId="49" xfId="0" applyFont="1" applyFill="1" applyBorder="1" applyAlignment="1" applyProtection="1">
      <alignment horizontal="center" wrapText="1"/>
      <protection/>
    </xf>
    <xf numFmtId="0" fontId="4" fillId="33" borderId="40" xfId="0" applyFont="1" applyFill="1" applyBorder="1" applyAlignment="1" applyProtection="1">
      <alignment horizontal="center" wrapText="1"/>
      <protection/>
    </xf>
    <xf numFmtId="0" fontId="4" fillId="0" borderId="40" xfId="0" applyFont="1" applyBorder="1" applyAlignment="1" applyProtection="1">
      <alignment horizontal="right"/>
      <protection/>
    </xf>
    <xf numFmtId="0" fontId="4" fillId="0" borderId="41" xfId="0" applyFont="1" applyBorder="1" applyAlignment="1" applyProtection="1">
      <alignment horizontal="right"/>
      <protection/>
    </xf>
    <xf numFmtId="0" fontId="4" fillId="0" borderId="39" xfId="0" applyFont="1" applyBorder="1" applyAlignment="1" applyProtection="1">
      <alignment horizontal="left" wrapText="1"/>
      <protection/>
    </xf>
    <xf numFmtId="0" fontId="4" fillId="0" borderId="12" xfId="0" applyFont="1" applyBorder="1" applyAlignment="1" applyProtection="1">
      <alignment horizontal="left" wrapText="1"/>
      <protection/>
    </xf>
    <xf numFmtId="3" fontId="4" fillId="0" borderId="12" xfId="0" applyNumberFormat="1" applyFont="1" applyBorder="1" applyAlignment="1" applyProtection="1">
      <alignment horizontal="right" wrapText="1"/>
      <protection/>
    </xf>
    <xf numFmtId="3" fontId="4" fillId="0" borderId="12" xfId="0" applyNumberFormat="1" applyFont="1" applyBorder="1" applyAlignment="1" applyProtection="1">
      <alignment/>
      <protection/>
    </xf>
    <xf numFmtId="3" fontId="4" fillId="0" borderId="34" xfId="0" applyNumberFormat="1" applyFont="1" applyBorder="1" applyAlignment="1" applyProtection="1">
      <alignment/>
      <protection/>
    </xf>
    <xf numFmtId="0" fontId="4" fillId="0" borderId="20" xfId="0" applyFont="1" applyBorder="1" applyAlignment="1" applyProtection="1">
      <alignment horizontal="left" wrapText="1"/>
      <protection/>
    </xf>
    <xf numFmtId="0" fontId="4" fillId="0" borderId="10" xfId="0" applyFont="1" applyBorder="1" applyAlignment="1" applyProtection="1">
      <alignment horizontal="left" wrapText="1"/>
      <protection/>
    </xf>
    <xf numFmtId="3" fontId="4" fillId="0" borderId="10" xfId="0" applyNumberFormat="1" applyFont="1" applyBorder="1" applyAlignment="1" applyProtection="1">
      <alignment horizontal="right" wrapText="1"/>
      <protection/>
    </xf>
    <xf numFmtId="3" fontId="4" fillId="0" borderId="10" xfId="0" applyNumberFormat="1" applyFont="1" applyBorder="1" applyAlignment="1" applyProtection="1">
      <alignment/>
      <protection/>
    </xf>
    <xf numFmtId="0" fontId="4" fillId="0" borderId="29" xfId="0" applyFont="1" applyBorder="1" applyAlignment="1" applyProtection="1">
      <alignment horizontal="left" wrapText="1"/>
      <protection/>
    </xf>
    <xf numFmtId="0" fontId="4" fillId="0" borderId="22" xfId="0" applyFont="1" applyBorder="1" applyAlignment="1" applyProtection="1">
      <alignment horizontal="left" wrapText="1"/>
      <protection/>
    </xf>
    <xf numFmtId="3" fontId="4" fillId="0" borderId="22" xfId="0" applyNumberFormat="1" applyFont="1" applyBorder="1" applyAlignment="1" applyProtection="1">
      <alignment horizontal="right" wrapText="1"/>
      <protection/>
    </xf>
    <xf numFmtId="3" fontId="4" fillId="0" borderId="22" xfId="0" applyNumberFormat="1" applyFont="1" applyBorder="1" applyAlignment="1" applyProtection="1">
      <alignment/>
      <protection/>
    </xf>
    <xf numFmtId="3" fontId="4" fillId="0" borderId="23" xfId="0" applyNumberFormat="1" applyFont="1" applyBorder="1" applyAlignment="1" applyProtection="1">
      <alignment/>
      <protection/>
    </xf>
    <xf numFmtId="0" fontId="3" fillId="0" borderId="64" xfId="0" applyFont="1" applyBorder="1" applyAlignment="1" applyProtection="1">
      <alignment horizontal="center" wrapText="1"/>
      <protection/>
    </xf>
    <xf numFmtId="0" fontId="3" fillId="0" borderId="65" xfId="0" applyFont="1" applyFill="1" applyBorder="1" applyAlignment="1" applyProtection="1">
      <alignment horizontal="center" wrapText="1"/>
      <protection/>
    </xf>
    <xf numFmtId="3" fontId="6" fillId="0" borderId="56" xfId="0" applyNumberFormat="1" applyFont="1" applyBorder="1" applyAlignment="1" applyProtection="1">
      <alignment horizontal="right" wrapText="1"/>
      <protection/>
    </xf>
    <xf numFmtId="3" fontId="6" fillId="0" borderId="57" xfId="0" applyNumberFormat="1" applyFont="1" applyBorder="1" applyAlignment="1" applyProtection="1">
      <alignment horizontal="right" wrapText="1"/>
      <protection/>
    </xf>
    <xf numFmtId="0" fontId="3" fillId="0" borderId="48" xfId="0" applyFont="1" applyBorder="1" applyAlignment="1" applyProtection="1">
      <alignment horizontal="center" wrapText="1"/>
      <protection/>
    </xf>
    <xf numFmtId="0" fontId="3" fillId="0" borderId="47" xfId="0" applyFont="1" applyFill="1" applyBorder="1" applyAlignment="1" applyProtection="1">
      <alignment horizontal="center" wrapText="1"/>
      <protection/>
    </xf>
    <xf numFmtId="182" fontId="6" fillId="0" borderId="22" xfId="0" applyNumberFormat="1" applyFont="1" applyBorder="1" applyAlignment="1" applyProtection="1">
      <alignment horizontal="right" wrapText="1"/>
      <protection/>
    </xf>
    <xf numFmtId="182" fontId="6" fillId="0" borderId="23" xfId="0" applyNumberFormat="1" applyFont="1" applyBorder="1" applyAlignment="1" applyProtection="1">
      <alignment horizontal="right" wrapText="1"/>
      <protection/>
    </xf>
    <xf numFmtId="0" fontId="4" fillId="0" borderId="0" xfId="0" applyFont="1" applyAlignment="1" applyProtection="1">
      <alignment horizontal="left"/>
      <protection/>
    </xf>
    <xf numFmtId="0" fontId="4" fillId="0" borderId="33" xfId="0" applyFont="1" applyBorder="1" applyAlignment="1" applyProtection="1">
      <alignment/>
      <protection/>
    </xf>
    <xf numFmtId="0" fontId="4" fillId="0" borderId="25" xfId="0" applyFont="1" applyBorder="1" applyAlignment="1" applyProtection="1">
      <alignment horizontal="center" wrapText="1"/>
      <protection/>
    </xf>
    <xf numFmtId="0" fontId="4" fillId="0" borderId="19" xfId="0" applyFont="1" applyBorder="1" applyAlignment="1" applyProtection="1">
      <alignment horizontal="center" wrapText="1"/>
      <protection/>
    </xf>
    <xf numFmtId="0" fontId="4" fillId="0" borderId="42" xfId="0" applyFont="1" applyBorder="1" applyAlignment="1" applyProtection="1">
      <alignment/>
      <protection/>
    </xf>
    <xf numFmtId="0" fontId="4" fillId="0" borderId="43" xfId="0" applyFont="1" applyBorder="1" applyAlignment="1" applyProtection="1">
      <alignment/>
      <protection/>
    </xf>
    <xf numFmtId="0" fontId="4" fillId="0" borderId="41" xfId="0" applyFont="1" applyBorder="1" applyAlignment="1" applyProtection="1">
      <alignment horizontal="center" wrapText="1"/>
      <protection/>
    </xf>
    <xf numFmtId="3" fontId="6" fillId="0" borderId="43" xfId="0" applyNumberFormat="1" applyFont="1" applyBorder="1" applyAlignment="1" applyProtection="1">
      <alignment horizontal="center"/>
      <protection/>
    </xf>
    <xf numFmtId="3" fontId="6" fillId="0" borderId="40" xfId="0" applyNumberFormat="1" applyFont="1" applyBorder="1" applyAlignment="1" applyProtection="1">
      <alignment horizontal="center"/>
      <protection/>
    </xf>
    <xf numFmtId="3" fontId="6" fillId="0" borderId="41" xfId="0" applyNumberFormat="1" applyFont="1" applyBorder="1" applyAlignment="1" applyProtection="1">
      <alignment horizontal="center"/>
      <protection/>
    </xf>
    <xf numFmtId="0" fontId="4" fillId="0" borderId="45" xfId="0" applyFont="1" applyBorder="1" applyAlignment="1" applyProtection="1">
      <alignment/>
      <protection/>
    </xf>
    <xf numFmtId="3" fontId="6" fillId="0" borderId="59" xfId="0" applyNumberFormat="1" applyFont="1" applyBorder="1" applyAlignment="1" applyProtection="1">
      <alignment horizontal="center"/>
      <protection/>
    </xf>
    <xf numFmtId="0" fontId="4" fillId="0" borderId="25" xfId="0" applyFont="1" applyBorder="1" applyAlignment="1" applyProtection="1">
      <alignment/>
      <protection/>
    </xf>
    <xf numFmtId="0" fontId="3" fillId="34" borderId="19" xfId="0" applyFont="1" applyFill="1" applyBorder="1" applyAlignment="1" applyProtection="1">
      <alignment horizontal="center"/>
      <protection/>
    </xf>
    <xf numFmtId="3" fontId="60" fillId="0" borderId="25" xfId="0" applyNumberFormat="1" applyFont="1" applyFill="1" applyBorder="1" applyAlignment="1" applyProtection="1">
      <alignment horizontal="center"/>
      <protection/>
    </xf>
    <xf numFmtId="0" fontId="60" fillId="34" borderId="18" xfId="0" applyFont="1" applyFill="1" applyBorder="1" applyAlignment="1" applyProtection="1">
      <alignment horizontal="center"/>
      <protection/>
    </xf>
    <xf numFmtId="3" fontId="4" fillId="0" borderId="19" xfId="0" applyNumberFormat="1" applyFont="1" applyFill="1" applyBorder="1" applyAlignment="1" applyProtection="1">
      <alignment horizontal="center"/>
      <protection/>
    </xf>
    <xf numFmtId="0" fontId="4" fillId="0" borderId="30" xfId="0" applyFont="1" applyBorder="1" applyAlignment="1" applyProtection="1">
      <alignment/>
      <protection/>
    </xf>
    <xf numFmtId="0" fontId="4" fillId="0" borderId="13" xfId="0" applyFont="1" applyBorder="1" applyAlignment="1" applyProtection="1">
      <alignment/>
      <protection/>
    </xf>
    <xf numFmtId="0" fontId="3" fillId="34" borderId="21" xfId="0" applyFont="1" applyFill="1" applyBorder="1" applyAlignment="1" applyProtection="1">
      <alignment horizontal="center"/>
      <protection/>
    </xf>
    <xf numFmtId="3" fontId="60" fillId="0" borderId="60" xfId="0" applyNumberFormat="1" applyFont="1" applyFill="1" applyBorder="1" applyAlignment="1" applyProtection="1">
      <alignment horizontal="center"/>
      <protection/>
    </xf>
    <xf numFmtId="3" fontId="60" fillId="34" borderId="10" xfId="0" applyNumberFormat="1" applyFont="1" applyFill="1" applyBorder="1" applyAlignment="1" applyProtection="1">
      <alignment horizontal="center"/>
      <protection/>
    </xf>
    <xf numFmtId="3" fontId="60" fillId="0" borderId="10" xfId="0" applyNumberFormat="1" applyFont="1" applyFill="1" applyBorder="1" applyAlignment="1" applyProtection="1">
      <alignment horizontal="center"/>
      <protection/>
    </xf>
    <xf numFmtId="0" fontId="60" fillId="34" borderId="10" xfId="0" applyFont="1" applyFill="1" applyBorder="1" applyAlignment="1" applyProtection="1">
      <alignment horizontal="center"/>
      <protection/>
    </xf>
    <xf numFmtId="3" fontId="4" fillId="0" borderId="34" xfId="0" applyNumberFormat="1" applyFont="1" applyFill="1" applyBorder="1" applyAlignment="1" applyProtection="1">
      <alignment horizontal="center"/>
      <protection/>
    </xf>
    <xf numFmtId="0" fontId="60" fillId="0" borderId="10" xfId="0" applyFont="1" applyFill="1" applyBorder="1" applyAlignment="1" applyProtection="1">
      <alignment horizontal="center"/>
      <protection/>
    </xf>
    <xf numFmtId="0" fontId="4" fillId="34" borderId="36" xfId="0" applyFont="1" applyFill="1" applyBorder="1" applyAlignment="1" applyProtection="1">
      <alignment/>
      <protection/>
    </xf>
    <xf numFmtId="0" fontId="4" fillId="34" borderId="35" xfId="0" applyFont="1" applyFill="1" applyBorder="1" applyAlignment="1" applyProtection="1">
      <alignment/>
      <protection/>
    </xf>
    <xf numFmtId="0" fontId="3" fillId="34" borderId="31" xfId="0" applyFont="1" applyFill="1" applyBorder="1" applyAlignment="1" applyProtection="1">
      <alignment horizontal="center"/>
      <protection/>
    </xf>
    <xf numFmtId="3" fontId="60" fillId="34" borderId="35" xfId="0" applyNumberFormat="1" applyFont="1" applyFill="1" applyBorder="1" applyAlignment="1" applyProtection="1">
      <alignment horizontal="center"/>
      <protection/>
    </xf>
    <xf numFmtId="0" fontId="60" fillId="34" borderId="16" xfId="0" applyFont="1" applyFill="1" applyBorder="1" applyAlignment="1" applyProtection="1">
      <alignment horizontal="center"/>
      <protection/>
    </xf>
    <xf numFmtId="0" fontId="60" fillId="34" borderId="35" xfId="0" applyFont="1" applyFill="1" applyBorder="1" applyAlignment="1" applyProtection="1">
      <alignment horizontal="center"/>
      <protection/>
    </xf>
    <xf numFmtId="0" fontId="4" fillId="0" borderId="19" xfId="0" applyFont="1" applyBorder="1" applyAlignment="1" applyProtection="1">
      <alignment horizontal="center"/>
      <protection/>
    </xf>
    <xf numFmtId="0" fontId="4" fillId="0" borderId="25" xfId="0" applyFont="1" applyBorder="1" applyAlignment="1" applyProtection="1">
      <alignment horizontal="center"/>
      <protection/>
    </xf>
    <xf numFmtId="0" fontId="4" fillId="0" borderId="18" xfId="0" applyFont="1" applyBorder="1" applyAlignment="1" applyProtection="1">
      <alignment horizontal="center"/>
      <protection/>
    </xf>
    <xf numFmtId="0" fontId="3" fillId="0" borderId="48" xfId="0" applyFont="1" applyBorder="1" applyAlignment="1" applyProtection="1">
      <alignment/>
      <protection/>
    </xf>
    <xf numFmtId="0" fontId="3" fillId="0" borderId="47" xfId="0" applyFont="1" applyBorder="1" applyAlignment="1" applyProtection="1">
      <alignment/>
      <protection/>
    </xf>
    <xf numFmtId="0" fontId="3" fillId="33" borderId="23" xfId="0" applyFont="1" applyFill="1" applyBorder="1" applyAlignment="1" applyProtection="1">
      <alignment horizontal="center"/>
      <protection/>
    </xf>
    <xf numFmtId="1" fontId="3" fillId="0" borderId="47" xfId="0" applyNumberFormat="1" applyFont="1" applyBorder="1" applyAlignment="1" applyProtection="1">
      <alignment horizontal="center"/>
      <protection/>
    </xf>
    <xf numFmtId="1" fontId="3" fillId="0" borderId="22" xfId="0" applyNumberFormat="1" applyFont="1" applyBorder="1" applyAlignment="1" applyProtection="1">
      <alignment horizontal="center"/>
      <protection/>
    </xf>
    <xf numFmtId="1" fontId="3" fillId="36" borderId="22" xfId="0" applyNumberFormat="1" applyFont="1" applyFill="1" applyBorder="1" applyAlignment="1" applyProtection="1">
      <alignment horizontal="center"/>
      <protection/>
    </xf>
    <xf numFmtId="1" fontId="3" fillId="0" borderId="23" xfId="0" applyNumberFormat="1" applyFont="1" applyBorder="1" applyAlignment="1" applyProtection="1">
      <alignment horizontal="center"/>
      <protection/>
    </xf>
    <xf numFmtId="0" fontId="4" fillId="0" borderId="17" xfId="0" applyFont="1" applyBorder="1" applyAlignment="1" applyProtection="1">
      <alignment horizontal="center" wrapText="1"/>
      <protection/>
    </xf>
    <xf numFmtId="0" fontId="8" fillId="0" borderId="19" xfId="0" applyFont="1" applyBorder="1" applyAlignment="1" applyProtection="1">
      <alignment horizontal="center" wrapText="1"/>
      <protection/>
    </xf>
    <xf numFmtId="0" fontId="4" fillId="33" borderId="42" xfId="0" applyFont="1" applyFill="1" applyBorder="1" applyAlignment="1" applyProtection="1">
      <alignment horizontal="center"/>
      <protection/>
    </xf>
    <xf numFmtId="0" fontId="4" fillId="33" borderId="43" xfId="0" applyFont="1" applyFill="1" applyBorder="1" applyAlignment="1" applyProtection="1">
      <alignment horizontal="center"/>
      <protection/>
    </xf>
    <xf numFmtId="0" fontId="4" fillId="0" borderId="34" xfId="0" applyFont="1" applyBorder="1" applyAlignment="1" applyProtection="1">
      <alignment horizontal="center" wrapText="1"/>
      <protection/>
    </xf>
    <xf numFmtId="0" fontId="4" fillId="0" borderId="44" xfId="0" applyFont="1" applyBorder="1" applyAlignment="1" applyProtection="1">
      <alignment horizontal="right" wrapText="1"/>
      <protection/>
    </xf>
    <xf numFmtId="0" fontId="4" fillId="0" borderId="45" xfId="0" applyFont="1" applyBorder="1" applyAlignment="1" applyProtection="1">
      <alignment horizontal="right" wrapText="1"/>
      <protection/>
    </xf>
    <xf numFmtId="0" fontId="4" fillId="0" borderId="46" xfId="0" applyFont="1" applyBorder="1" applyAlignment="1" applyProtection="1">
      <alignment horizontal="right" wrapText="1"/>
      <protection/>
    </xf>
    <xf numFmtId="3" fontId="4" fillId="0" borderId="19" xfId="0" applyNumberFormat="1" applyFont="1" applyBorder="1" applyAlignment="1" applyProtection="1">
      <alignment horizontal="center"/>
      <protection/>
    </xf>
    <xf numFmtId="3" fontId="4" fillId="0" borderId="17" xfId="0" applyNumberFormat="1" applyFont="1" applyBorder="1" applyAlignment="1" applyProtection="1">
      <alignment/>
      <protection/>
    </xf>
    <xf numFmtId="3" fontId="4" fillId="0" borderId="18" xfId="0" applyNumberFormat="1" applyFont="1" applyBorder="1" applyAlignment="1" applyProtection="1">
      <alignment/>
      <protection/>
    </xf>
    <xf numFmtId="3" fontId="4" fillId="36" borderId="18" xfId="0" applyNumberFormat="1" applyFont="1" applyFill="1" applyBorder="1" applyAlignment="1" applyProtection="1">
      <alignment/>
      <protection/>
    </xf>
    <xf numFmtId="3" fontId="8" fillId="0" borderId="19" xfId="0" applyNumberFormat="1" applyFont="1" applyBorder="1" applyAlignment="1" applyProtection="1">
      <alignment/>
      <protection/>
    </xf>
    <xf numFmtId="3" fontId="4" fillId="0" borderId="21" xfId="0" applyNumberFormat="1" applyFont="1" applyBorder="1" applyAlignment="1" applyProtection="1">
      <alignment horizontal="center"/>
      <protection/>
    </xf>
    <xf numFmtId="3" fontId="4" fillId="0" borderId="20" xfId="0" applyNumberFormat="1" applyFont="1" applyBorder="1" applyAlignment="1" applyProtection="1">
      <alignment/>
      <protection/>
    </xf>
    <xf numFmtId="3" fontId="4" fillId="36" borderId="10" xfId="0" applyNumberFormat="1" applyFont="1" applyFill="1" applyBorder="1" applyAlignment="1" applyProtection="1">
      <alignment/>
      <protection/>
    </xf>
    <xf numFmtId="3" fontId="8" fillId="0" borderId="21" xfId="0" applyNumberFormat="1" applyFont="1" applyBorder="1" applyAlignment="1" applyProtection="1">
      <alignment/>
      <protection/>
    </xf>
    <xf numFmtId="3" fontId="4" fillId="0" borderId="31" xfId="0" applyNumberFormat="1" applyFont="1" applyBorder="1" applyAlignment="1" applyProtection="1">
      <alignment horizontal="center"/>
      <protection/>
    </xf>
    <xf numFmtId="3" fontId="4" fillId="0" borderId="32" xfId="0" applyNumberFormat="1" applyFont="1" applyBorder="1" applyAlignment="1" applyProtection="1">
      <alignment/>
      <protection/>
    </xf>
    <xf numFmtId="3" fontId="4" fillId="0" borderId="16" xfId="0" applyNumberFormat="1" applyFont="1" applyBorder="1" applyAlignment="1" applyProtection="1">
      <alignment/>
      <protection/>
    </xf>
    <xf numFmtId="3" fontId="4" fillId="36" borderId="16" xfId="0" applyNumberFormat="1" applyFont="1" applyFill="1" applyBorder="1" applyAlignment="1" applyProtection="1">
      <alignment/>
      <protection/>
    </xf>
    <xf numFmtId="3" fontId="8" fillId="0" borderId="31" xfId="0" applyNumberFormat="1" applyFont="1" applyBorder="1" applyAlignment="1" applyProtection="1">
      <alignment/>
      <protection/>
    </xf>
    <xf numFmtId="0" fontId="4" fillId="0" borderId="14" xfId="0" applyFont="1" applyBorder="1" applyAlignment="1" applyProtection="1">
      <alignment/>
      <protection/>
    </xf>
    <xf numFmtId="0" fontId="4" fillId="0" borderId="15" xfId="0" applyFont="1" applyBorder="1" applyAlignment="1" applyProtection="1">
      <alignment/>
      <protection/>
    </xf>
    <xf numFmtId="3" fontId="4" fillId="0" borderId="28" xfId="0" applyNumberFormat="1" applyFont="1" applyBorder="1" applyAlignment="1" applyProtection="1">
      <alignment horizontal="center"/>
      <protection/>
    </xf>
    <xf numFmtId="3" fontId="7" fillId="0" borderId="38" xfId="0" applyNumberFormat="1" applyFont="1" applyBorder="1" applyAlignment="1" applyProtection="1">
      <alignment/>
      <protection/>
    </xf>
    <xf numFmtId="3" fontId="7" fillId="0" borderId="37" xfId="0" applyNumberFormat="1" applyFont="1" applyBorder="1" applyAlignment="1" applyProtection="1">
      <alignment/>
      <protection/>
    </xf>
    <xf numFmtId="3" fontId="7" fillId="0" borderId="28" xfId="0" applyNumberFormat="1" applyFont="1" applyBorder="1" applyAlignment="1" applyProtection="1">
      <alignment/>
      <protection/>
    </xf>
    <xf numFmtId="3" fontId="6" fillId="0" borderId="38" xfId="0" applyNumberFormat="1" applyFont="1" applyBorder="1" applyAlignment="1" applyProtection="1">
      <alignment/>
      <protection/>
    </xf>
    <xf numFmtId="3" fontId="3" fillId="33" borderId="28" xfId="0" applyNumberFormat="1" applyFont="1" applyFill="1" applyBorder="1" applyAlignment="1" applyProtection="1">
      <alignment/>
      <protection/>
    </xf>
    <xf numFmtId="0" fontId="3" fillId="0" borderId="0" xfId="0" applyFont="1" applyAlignment="1">
      <alignment wrapText="1"/>
    </xf>
    <xf numFmtId="0" fontId="3" fillId="0" borderId="0" xfId="0" applyFont="1" applyAlignment="1" applyProtection="1">
      <alignment wrapText="1"/>
      <protection/>
    </xf>
    <xf numFmtId="0" fontId="20" fillId="0" borderId="0" xfId="0" applyFont="1" applyAlignment="1">
      <alignment/>
    </xf>
    <xf numFmtId="0" fontId="20" fillId="4" borderId="67" xfId="0" applyFont="1" applyFill="1" applyBorder="1" applyAlignment="1">
      <alignment/>
    </xf>
    <xf numFmtId="0" fontId="20" fillId="4" borderId="0" xfId="0" applyFont="1" applyFill="1" applyBorder="1" applyAlignment="1">
      <alignment/>
    </xf>
    <xf numFmtId="14" fontId="20" fillId="4" borderId="45" xfId="0" applyNumberFormat="1" applyFont="1" applyFill="1" applyBorder="1" applyAlignment="1">
      <alignment/>
    </xf>
    <xf numFmtId="0" fontId="20" fillId="4" borderId="45" xfId="0" applyFont="1" applyFill="1" applyBorder="1" applyAlignment="1">
      <alignment/>
    </xf>
    <xf numFmtId="0" fontId="1" fillId="4" borderId="67" xfId="0" applyFont="1" applyFill="1" applyBorder="1" applyAlignment="1">
      <alignment/>
    </xf>
    <xf numFmtId="0" fontId="20" fillId="4" borderId="68" xfId="0" applyFont="1" applyFill="1" applyBorder="1" applyAlignment="1">
      <alignment/>
    </xf>
    <xf numFmtId="0" fontId="21" fillId="38" borderId="14" xfId="0" applyFont="1" applyFill="1" applyBorder="1" applyAlignment="1">
      <alignment horizontal="center" vertical="center" wrapText="1"/>
    </xf>
    <xf numFmtId="0" fontId="21" fillId="38" borderId="69" xfId="0" applyFont="1" applyFill="1" applyBorder="1" applyAlignment="1">
      <alignment horizontal="center" vertical="center" wrapText="1"/>
    </xf>
    <xf numFmtId="0" fontId="21" fillId="38" borderId="70" xfId="0" applyFont="1" applyFill="1" applyBorder="1" applyAlignment="1">
      <alignment horizontal="center" vertical="center" wrapText="1"/>
    </xf>
    <xf numFmtId="0" fontId="20" fillId="4" borderId="66" xfId="0" applyFont="1" applyFill="1" applyBorder="1" applyAlignment="1">
      <alignment horizontal="left" vertical="top" wrapText="1"/>
    </xf>
    <xf numFmtId="0" fontId="20" fillId="4" borderId="60" xfId="0" applyFont="1" applyFill="1" applyBorder="1" applyAlignment="1">
      <alignment horizontal="left" vertical="top" wrapText="1"/>
    </xf>
    <xf numFmtId="0" fontId="4" fillId="0" borderId="48" xfId="0" applyFont="1" applyBorder="1" applyAlignment="1" applyProtection="1">
      <alignment horizontal="left"/>
      <protection/>
    </xf>
    <xf numFmtId="0" fontId="4" fillId="0" borderId="47" xfId="0" applyFont="1" applyBorder="1" applyAlignment="1" applyProtection="1">
      <alignment horizontal="left"/>
      <protection/>
    </xf>
    <xf numFmtId="0" fontId="4" fillId="0" borderId="30" xfId="0" applyFont="1" applyBorder="1" applyAlignment="1" applyProtection="1">
      <alignment horizontal="left"/>
      <protection/>
    </xf>
    <xf numFmtId="0" fontId="4" fillId="0" borderId="13" xfId="0" applyFont="1" applyBorder="1" applyAlignment="1" applyProtection="1">
      <alignment horizontal="left"/>
      <protection/>
    </xf>
    <xf numFmtId="0" fontId="7" fillId="0" borderId="18" xfId="0" applyFont="1" applyBorder="1" applyAlignment="1" applyProtection="1">
      <alignment horizontal="center" wrapText="1"/>
      <protection/>
    </xf>
    <xf numFmtId="0" fontId="4" fillId="0" borderId="58" xfId="0" applyFont="1" applyBorder="1" applyAlignment="1" applyProtection="1">
      <alignment wrapText="1"/>
      <protection/>
    </xf>
    <xf numFmtId="0" fontId="0" fillId="0" borderId="58" xfId="0" applyBorder="1" applyAlignment="1" applyProtection="1">
      <alignment wrapText="1"/>
      <protection/>
    </xf>
    <xf numFmtId="0" fontId="3" fillId="37" borderId="0" xfId="0" applyFont="1" applyFill="1" applyAlignment="1" applyProtection="1">
      <alignment horizontal="center"/>
      <protection/>
    </xf>
    <xf numFmtId="0" fontId="5" fillId="0" borderId="14" xfId="0" applyFont="1" applyBorder="1" applyAlignment="1" applyProtection="1">
      <alignment horizontal="center" wrapText="1"/>
      <protection/>
    </xf>
    <xf numFmtId="0" fontId="5" fillId="0" borderId="69" xfId="0" applyFont="1" applyBorder="1" applyAlignment="1" applyProtection="1">
      <alignment horizontal="center" wrapText="1"/>
      <protection/>
    </xf>
    <xf numFmtId="0" fontId="5" fillId="0" borderId="15" xfId="0" applyFont="1" applyBorder="1" applyAlignment="1" applyProtection="1">
      <alignment horizontal="center" wrapText="1"/>
      <protection/>
    </xf>
    <xf numFmtId="0" fontId="4" fillId="0" borderId="14" xfId="0" applyFont="1" applyBorder="1" applyAlignment="1" applyProtection="1">
      <alignment horizontal="left"/>
      <protection/>
    </xf>
    <xf numFmtId="0" fontId="4" fillId="0" borderId="15" xfId="0" applyFont="1" applyBorder="1" applyAlignment="1" applyProtection="1">
      <alignment horizontal="left"/>
      <protection/>
    </xf>
    <xf numFmtId="0" fontId="4" fillId="0" borderId="33" xfId="0" applyFont="1" applyBorder="1" applyAlignment="1" applyProtection="1">
      <alignment horizontal="center"/>
      <protection/>
    </xf>
    <xf numFmtId="0" fontId="4" fillId="0" borderId="24" xfId="0" applyFont="1" applyBorder="1" applyAlignment="1" applyProtection="1">
      <alignment horizontal="center"/>
      <protection/>
    </xf>
    <xf numFmtId="0" fontId="4" fillId="0" borderId="27" xfId="0" applyFont="1" applyBorder="1" applyAlignment="1" applyProtection="1">
      <alignment horizontal="center"/>
      <protection/>
    </xf>
    <xf numFmtId="0" fontId="4" fillId="0" borderId="58" xfId="0" applyFont="1" applyBorder="1" applyAlignment="1" applyProtection="1">
      <alignment horizontal="right"/>
      <protection/>
    </xf>
    <xf numFmtId="0" fontId="18" fillId="38" borderId="14" xfId="0" applyFont="1" applyFill="1" applyBorder="1" applyAlignment="1" applyProtection="1">
      <alignment horizontal="center"/>
      <protection/>
    </xf>
    <xf numFmtId="0" fontId="18" fillId="38" borderId="69" xfId="0" applyFont="1" applyFill="1" applyBorder="1" applyAlignment="1" applyProtection="1">
      <alignment horizontal="center"/>
      <protection/>
    </xf>
    <xf numFmtId="0" fontId="18" fillId="38" borderId="70" xfId="0" applyFont="1" applyFill="1" applyBorder="1" applyAlignment="1" applyProtection="1">
      <alignment horizontal="center"/>
      <protection/>
    </xf>
    <xf numFmtId="0" fontId="64" fillId="0" borderId="26" xfId="0" applyFont="1" applyBorder="1" applyAlignment="1" applyProtection="1">
      <alignment horizontal="center" wrapText="1"/>
      <protection/>
    </xf>
    <xf numFmtId="0" fontId="64" fillId="0" borderId="27" xfId="0" applyFont="1" applyBorder="1" applyAlignment="1" applyProtection="1">
      <alignment horizontal="center" wrapText="1"/>
      <protection/>
    </xf>
    <xf numFmtId="0" fontId="18" fillId="38" borderId="14" xfId="0" applyFont="1" applyFill="1" applyBorder="1" applyAlignment="1">
      <alignment horizontal="center"/>
    </xf>
    <xf numFmtId="0" fontId="18" fillId="38" borderId="69" xfId="0" applyFont="1" applyFill="1" applyBorder="1" applyAlignment="1">
      <alignment horizontal="center"/>
    </xf>
    <xf numFmtId="0" fontId="18" fillId="38" borderId="70" xfId="0" applyFont="1" applyFill="1" applyBorder="1" applyAlignment="1">
      <alignment horizontal="center"/>
    </xf>
    <xf numFmtId="0" fontId="4" fillId="0" borderId="58" xfId="0" applyFont="1" applyBorder="1" applyAlignment="1">
      <alignment horizontal="right"/>
    </xf>
    <xf numFmtId="0" fontId="3" fillId="37" borderId="0" xfId="0" applyFont="1" applyFill="1" applyAlignment="1" applyProtection="1">
      <alignment horizontal="center"/>
      <protection locked="0"/>
    </xf>
    <xf numFmtId="0" fontId="7" fillId="0" borderId="18" xfId="0" applyFont="1" applyBorder="1" applyAlignment="1">
      <alignment horizontal="center" wrapText="1"/>
    </xf>
    <xf numFmtId="0" fontId="64" fillId="0" borderId="26" xfId="0" applyFont="1" applyBorder="1" applyAlignment="1">
      <alignment horizontal="center" wrapText="1"/>
    </xf>
    <xf numFmtId="0" fontId="64" fillId="0" borderId="27" xfId="0" applyFont="1" applyBorder="1" applyAlignment="1">
      <alignment horizontal="center" wrapText="1"/>
    </xf>
    <xf numFmtId="0" fontId="4" fillId="0" borderId="14" xfId="0" applyFont="1" applyBorder="1" applyAlignment="1">
      <alignment horizontal="left"/>
    </xf>
    <xf numFmtId="0" fontId="4" fillId="0" borderId="15" xfId="0" applyFont="1" applyBorder="1" applyAlignment="1">
      <alignment horizontal="left"/>
    </xf>
    <xf numFmtId="0" fontId="5" fillId="0" borderId="14" xfId="0" applyFont="1" applyBorder="1" applyAlignment="1">
      <alignment horizontal="center" wrapText="1"/>
    </xf>
    <xf numFmtId="0" fontId="5" fillId="0" borderId="69" xfId="0" applyFont="1" applyBorder="1" applyAlignment="1">
      <alignment horizontal="center" wrapText="1"/>
    </xf>
    <xf numFmtId="0" fontId="5" fillId="0" borderId="15" xfId="0" applyFont="1" applyBorder="1" applyAlignment="1">
      <alignment horizontal="center" wrapText="1"/>
    </xf>
    <xf numFmtId="0" fontId="4" fillId="0" borderId="58" xfId="0" applyFont="1" applyBorder="1" applyAlignment="1">
      <alignment wrapText="1"/>
    </xf>
    <xf numFmtId="0" fontId="0" fillId="0" borderId="58" xfId="0" applyBorder="1" applyAlignment="1">
      <alignment wrapText="1"/>
    </xf>
    <xf numFmtId="0" fontId="4" fillId="0" borderId="33" xfId="0" applyFont="1" applyBorder="1" applyAlignment="1">
      <alignment horizontal="center"/>
    </xf>
    <xf numFmtId="0" fontId="4" fillId="0" borderId="24" xfId="0" applyFont="1" applyBorder="1" applyAlignment="1">
      <alignment horizontal="center"/>
    </xf>
    <xf numFmtId="0" fontId="4" fillId="0" borderId="27" xfId="0" applyFont="1" applyBorder="1" applyAlignment="1">
      <alignment horizontal="center"/>
    </xf>
    <xf numFmtId="0" fontId="4" fillId="0" borderId="30" xfId="0" applyFont="1" applyBorder="1" applyAlignment="1">
      <alignment horizontal="left"/>
    </xf>
    <xf numFmtId="0" fontId="4" fillId="0" borderId="13" xfId="0" applyFont="1" applyBorder="1" applyAlignment="1">
      <alignment horizontal="left"/>
    </xf>
    <xf numFmtId="0" fontId="4" fillId="0" borderId="48" xfId="0" applyFont="1" applyBorder="1" applyAlignment="1">
      <alignment horizontal="left"/>
    </xf>
    <xf numFmtId="0" fontId="4" fillId="0" borderId="47" xfId="0" applyFont="1" applyBorder="1" applyAlignment="1">
      <alignment horizontal="left"/>
    </xf>
    <xf numFmtId="0" fontId="1" fillId="0" borderId="0" xfId="0" applyFont="1" applyAlignment="1" applyProtection="1">
      <alignment horizontal="left" wrapText="1"/>
      <protection/>
    </xf>
    <xf numFmtId="0" fontId="1" fillId="0" borderId="0" xfId="0" applyFont="1" applyAlignment="1">
      <alignment horizontal="left" wrapText="1"/>
    </xf>
    <xf numFmtId="0" fontId="3" fillId="0" borderId="42" xfId="0" applyFont="1" applyBorder="1" applyAlignment="1" applyProtection="1">
      <alignment/>
      <protection/>
    </xf>
    <xf numFmtId="0" fontId="3" fillId="0" borderId="42" xfId="0" applyFont="1" applyBorder="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AKh-Bedarf je Pferd und Jahr</a:t>
            </a:r>
          </a:p>
        </c:rich>
      </c:tx>
      <c:layout>
        <c:manualLayout>
          <c:xMode val="factor"/>
          <c:yMode val="factor"/>
          <c:x val="-0.00525"/>
          <c:y val="0"/>
        </c:manualLayout>
      </c:layout>
      <c:spPr>
        <a:noFill/>
        <a:ln>
          <a:noFill/>
        </a:ln>
      </c:spPr>
    </c:title>
    <c:plotArea>
      <c:layout>
        <c:manualLayout>
          <c:xMode val="edge"/>
          <c:yMode val="edge"/>
          <c:x val="0.00625"/>
          <c:y val="0.131"/>
          <c:w val="0.9645"/>
          <c:h val="0.837"/>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 AKh_Beispiel (geschützt)'!$B$67:$B$74</c:f>
              <c:strCache/>
            </c:strRef>
          </c:cat>
          <c:val>
            <c:numRef>
              <c:f>'1. AKh_Beispiel (geschützt)'!$B$67:$B$74</c:f>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CC"/>
              </a:solidFill>
              <a:ln w="3175">
                <a:noFill/>
              </a:ln>
            </c:spPr>
            <c:txPr>
              <a:bodyPr vert="horz" rot="0" anchor="ctr"/>
              <a:lstStyle/>
              <a:p>
                <a:pPr algn="ctr">
                  <a:defRPr lang="en-US" cap="none" sz="1175" b="0" i="0" u="none" baseline="0">
                    <a:solidFill>
                      <a:srgbClr val="000000"/>
                    </a:solidFill>
                    <a:latin typeface="Arial"/>
                    <a:ea typeface="Arial"/>
                    <a:cs typeface="Arial"/>
                  </a:defRPr>
                </a:pPr>
              </a:p>
            </c:txPr>
            <c:showLegendKey val="0"/>
            <c:showVal val="1"/>
            <c:showBubbleSize val="0"/>
            <c:showCatName val="0"/>
            <c:showSerName val="0"/>
            <c:showPercent val="0"/>
          </c:dLbls>
          <c:cat>
            <c:strRef>
              <c:f>'1. AKh_Beispiel (geschützt)'!$B$67:$B$74</c:f>
              <c:strCache/>
            </c:strRef>
          </c:cat>
          <c:val>
            <c:numRef>
              <c:f>'1. AKh_Beispiel (geschützt)'!$M$67:$M$74</c:f>
              <c:numCache/>
            </c:numRef>
          </c:val>
        </c:ser>
        <c:axId val="58725693"/>
        <c:axId val="58769190"/>
      </c:barChart>
      <c:catAx>
        <c:axId val="5872569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8769190"/>
        <c:crosses val="autoZero"/>
        <c:auto val="1"/>
        <c:lblOffset val="100"/>
        <c:tickLblSkip val="1"/>
        <c:noMultiLvlLbl val="0"/>
      </c:catAx>
      <c:valAx>
        <c:axId val="58769190"/>
        <c:scaling>
          <c:orientation val="minMax"/>
        </c:scaling>
        <c:axPos val="l"/>
        <c:title>
          <c:tx>
            <c:rich>
              <a:bodyPr vert="horz" rot="0" anchor="ctr"/>
              <a:lstStyle/>
              <a:p>
                <a:pPr algn="ctr">
                  <a:defRPr/>
                </a:pPr>
                <a:r>
                  <a:rPr lang="en-US" cap="none" sz="1025" b="1" i="0" u="none" baseline="0">
                    <a:solidFill>
                      <a:srgbClr val="000000"/>
                    </a:solidFill>
                    <a:latin typeface="Arial"/>
                    <a:ea typeface="Arial"/>
                    <a:cs typeface="Arial"/>
                  </a:rPr>
                  <a:t>AKh/Jahr</a:t>
                </a:r>
              </a:p>
            </c:rich>
          </c:tx>
          <c:layout>
            <c:manualLayout>
              <c:xMode val="factor"/>
              <c:yMode val="factor"/>
              <c:x val="0.0235"/>
              <c:y val="0.174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58725693"/>
        <c:crossesAt val="1"/>
        <c:crossBetween val="between"/>
        <c:dispUnits/>
      </c:valAx>
      <c:spPr>
        <a:solidFill>
          <a:srgbClr val="FFFFCC"/>
        </a:solidFill>
        <a:ln w="12700">
          <a:solidFill>
            <a:srgbClr val="808080"/>
          </a:solidFill>
        </a:ln>
      </c:spPr>
    </c:plotArea>
    <c:plotVisOnly val="1"/>
    <c:dispBlanksAs val="gap"/>
    <c:showDLblsOverMax val="0"/>
  </c:chart>
  <c:spPr>
    <a:solidFill>
      <a:srgbClr val="CC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AKh-Bedarf je Pferd und Jahr</a:t>
            </a:r>
          </a:p>
        </c:rich>
      </c:tx>
      <c:layout>
        <c:manualLayout>
          <c:xMode val="factor"/>
          <c:yMode val="factor"/>
          <c:x val="-0.00525"/>
          <c:y val="0"/>
        </c:manualLayout>
      </c:layout>
      <c:spPr>
        <a:noFill/>
        <a:ln w="3175">
          <a:noFill/>
        </a:ln>
      </c:spPr>
    </c:title>
    <c:plotArea>
      <c:layout>
        <c:manualLayout>
          <c:xMode val="edge"/>
          <c:yMode val="edge"/>
          <c:x val="0.009"/>
          <c:y val="0.158"/>
          <c:w val="0.96"/>
          <c:h val="0.782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 AKh_eig. Betrieb'!$B$67:$B$74</c:f>
              <c:strCache/>
            </c:strRef>
          </c:cat>
          <c:val>
            <c:numRef>
              <c:f>'2. AKh_eig. Betrieb'!$B$67:$B$74</c:f>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CC"/>
              </a:solidFill>
              <a:ln w="3175">
                <a:noFill/>
              </a:ln>
            </c:spPr>
            <c:txPr>
              <a:bodyPr vert="horz" rot="0" anchor="ctr"/>
              <a:lstStyle/>
              <a:p>
                <a:pPr algn="ctr">
                  <a:defRPr lang="en-US" cap="none" sz="1175" b="0" i="0" u="none" baseline="0">
                    <a:solidFill>
                      <a:srgbClr val="000000"/>
                    </a:solidFill>
                    <a:latin typeface="Arial"/>
                    <a:ea typeface="Arial"/>
                    <a:cs typeface="Arial"/>
                  </a:defRPr>
                </a:pPr>
              </a:p>
            </c:txPr>
            <c:showLegendKey val="0"/>
            <c:showVal val="1"/>
            <c:showBubbleSize val="0"/>
            <c:showCatName val="0"/>
            <c:showSerName val="0"/>
            <c:showPercent val="0"/>
          </c:dLbls>
          <c:cat>
            <c:strRef>
              <c:f>'2. AKh_eig. Betrieb'!$B$67:$B$74</c:f>
              <c:strCache/>
            </c:strRef>
          </c:cat>
          <c:val>
            <c:numRef>
              <c:f>'2. AKh_eig. Betrieb'!$M$67:$M$74</c:f>
              <c:numCache/>
            </c:numRef>
          </c:val>
        </c:ser>
        <c:axId val="59160663"/>
        <c:axId val="62683920"/>
      </c:barChart>
      <c:catAx>
        <c:axId val="5916066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2683920"/>
        <c:crosses val="autoZero"/>
        <c:auto val="1"/>
        <c:lblOffset val="100"/>
        <c:tickLblSkip val="1"/>
        <c:noMultiLvlLbl val="0"/>
      </c:catAx>
      <c:valAx>
        <c:axId val="62683920"/>
        <c:scaling>
          <c:orientation val="minMax"/>
        </c:scaling>
        <c:axPos val="l"/>
        <c:title>
          <c:tx>
            <c:rich>
              <a:bodyPr vert="horz" rot="0" anchor="ctr"/>
              <a:lstStyle/>
              <a:p>
                <a:pPr algn="ctr">
                  <a:defRPr/>
                </a:pPr>
                <a:r>
                  <a:rPr lang="en-US" cap="none" sz="1025" b="1" i="0" u="none" baseline="0">
                    <a:solidFill>
                      <a:srgbClr val="000000"/>
                    </a:solidFill>
                    <a:latin typeface="Arial"/>
                    <a:ea typeface="Arial"/>
                    <a:cs typeface="Arial"/>
                  </a:rPr>
                  <a:t>AKh/Jahr</a:t>
                </a:r>
              </a:p>
            </c:rich>
          </c:tx>
          <c:layout>
            <c:manualLayout>
              <c:xMode val="factor"/>
              <c:yMode val="factor"/>
              <c:x val="0.02375"/>
              <c:y val="0.174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59160663"/>
        <c:crossesAt val="1"/>
        <c:crossBetween val="between"/>
        <c:dispUnits/>
      </c:valAx>
      <c:spPr>
        <a:solidFill>
          <a:srgbClr val="FFFFCC"/>
        </a:solidFill>
        <a:ln w="12700">
          <a:solidFill>
            <a:srgbClr val="808080"/>
          </a:solidFill>
        </a:ln>
      </c:spPr>
    </c:plotArea>
    <c:plotVisOnly val="1"/>
    <c:dispBlanksAs val="gap"/>
    <c:showDLblsOverMax val="0"/>
  </c:chart>
  <c:spPr>
    <a:solidFill>
      <a:srgbClr val="CC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75</xdr:row>
      <xdr:rowOff>133350</xdr:rowOff>
    </xdr:from>
    <xdr:to>
      <xdr:col>13</xdr:col>
      <xdr:colOff>0</xdr:colOff>
      <xdr:row>94</xdr:row>
      <xdr:rowOff>133350</xdr:rowOff>
    </xdr:to>
    <xdr:graphicFrame>
      <xdr:nvGraphicFramePr>
        <xdr:cNvPr id="1" name="Diagramm 1"/>
        <xdr:cNvGraphicFramePr/>
      </xdr:nvGraphicFramePr>
      <xdr:xfrm>
        <a:off x="57150" y="25927050"/>
        <a:ext cx="9496425" cy="3714750"/>
      </xdr:xfrm>
      <a:graphic>
        <a:graphicData uri="http://schemas.openxmlformats.org/drawingml/2006/chart">
          <c:chart xmlns:c="http://schemas.openxmlformats.org/drawingml/2006/chart" r:id="rId1"/>
        </a:graphicData>
      </a:graphic>
    </xdr:graphicFrame>
    <xdr:clientData/>
  </xdr:twoCellAnchor>
  <xdr:twoCellAnchor editAs="oneCell">
    <xdr:from>
      <xdr:col>12</xdr:col>
      <xdr:colOff>85725</xdr:colOff>
      <xdr:row>3</xdr:row>
      <xdr:rowOff>38100</xdr:rowOff>
    </xdr:from>
    <xdr:to>
      <xdr:col>12</xdr:col>
      <xdr:colOff>504825</xdr:colOff>
      <xdr:row>4</xdr:row>
      <xdr:rowOff>9525</xdr:rowOff>
    </xdr:to>
    <xdr:pic>
      <xdr:nvPicPr>
        <xdr:cNvPr id="2" name="Grafik 2"/>
        <xdr:cNvPicPr preferRelativeResize="1">
          <a:picLocks noChangeAspect="1"/>
        </xdr:cNvPicPr>
      </xdr:nvPicPr>
      <xdr:blipFill>
        <a:blip r:embed="rId2"/>
        <a:stretch>
          <a:fillRect/>
        </a:stretch>
      </xdr:blipFill>
      <xdr:spPr>
        <a:xfrm>
          <a:off x="8991600" y="838200"/>
          <a:ext cx="4191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75</xdr:row>
      <xdr:rowOff>133350</xdr:rowOff>
    </xdr:from>
    <xdr:to>
      <xdr:col>13</xdr:col>
      <xdr:colOff>0</xdr:colOff>
      <xdr:row>94</xdr:row>
      <xdr:rowOff>133350</xdr:rowOff>
    </xdr:to>
    <xdr:graphicFrame>
      <xdr:nvGraphicFramePr>
        <xdr:cNvPr id="1" name="Diagramm 1"/>
        <xdr:cNvGraphicFramePr/>
      </xdr:nvGraphicFramePr>
      <xdr:xfrm>
        <a:off x="57150" y="25927050"/>
        <a:ext cx="9496425" cy="3705225"/>
      </xdr:xfrm>
      <a:graphic>
        <a:graphicData uri="http://schemas.openxmlformats.org/drawingml/2006/chart">
          <c:chart xmlns:c="http://schemas.openxmlformats.org/drawingml/2006/chart" r:id="rId1"/>
        </a:graphicData>
      </a:graphic>
    </xdr:graphicFrame>
    <xdr:clientData/>
  </xdr:twoCellAnchor>
  <xdr:twoCellAnchor editAs="oneCell">
    <xdr:from>
      <xdr:col>12</xdr:col>
      <xdr:colOff>95250</xdr:colOff>
      <xdr:row>3</xdr:row>
      <xdr:rowOff>38100</xdr:rowOff>
    </xdr:from>
    <xdr:to>
      <xdr:col>12</xdr:col>
      <xdr:colOff>523875</xdr:colOff>
      <xdr:row>4</xdr:row>
      <xdr:rowOff>9525</xdr:rowOff>
    </xdr:to>
    <xdr:pic>
      <xdr:nvPicPr>
        <xdr:cNvPr id="2" name="Grafik 2"/>
        <xdr:cNvPicPr preferRelativeResize="1">
          <a:picLocks noChangeAspect="1"/>
        </xdr:cNvPicPr>
      </xdr:nvPicPr>
      <xdr:blipFill>
        <a:blip r:embed="rId2"/>
        <a:stretch>
          <a:fillRect/>
        </a:stretch>
      </xdr:blipFill>
      <xdr:spPr>
        <a:xfrm>
          <a:off x="9001125" y="838200"/>
          <a:ext cx="4191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H15"/>
  <sheetViews>
    <sheetView tabSelected="1" zoomScalePageLayoutView="0" workbookViewId="0" topLeftCell="A1">
      <selection activeCell="I3" sqref="I3"/>
    </sheetView>
  </sheetViews>
  <sheetFormatPr defaultColWidth="11.421875" defaultRowHeight="12.75"/>
  <cols>
    <col min="1" max="1" width="1.7109375" style="389" customWidth="1"/>
    <col min="2" max="2" width="2.00390625" style="389" customWidth="1"/>
    <col min="3" max="3" width="11.00390625" style="389" customWidth="1"/>
    <col min="4" max="4" width="12.57421875" style="389" customWidth="1"/>
    <col min="5" max="5" width="16.57421875" style="389" customWidth="1"/>
    <col min="6" max="6" width="17.8515625" style="389" customWidth="1"/>
    <col min="7" max="7" width="12.421875" style="389" customWidth="1"/>
    <col min="8" max="8" width="12.421875" style="389" bestFit="1" customWidth="1"/>
    <col min="9" max="16384" width="11.00390625" style="389" customWidth="1"/>
  </cols>
  <sheetData>
    <row r="1" ht="7.5" customHeight="1" thickBot="1"/>
    <row r="2" spans="2:8" ht="53.25" customHeight="1" thickBot="1">
      <c r="B2" s="396" t="s">
        <v>76</v>
      </c>
      <c r="C2" s="397"/>
      <c r="D2" s="397"/>
      <c r="E2" s="397"/>
      <c r="F2" s="397"/>
      <c r="G2" s="397"/>
      <c r="H2" s="398"/>
    </row>
    <row r="3" spans="2:8" ht="15">
      <c r="B3" s="390"/>
      <c r="C3" s="391"/>
      <c r="D3" s="391"/>
      <c r="E3" s="391"/>
      <c r="F3" s="391"/>
      <c r="G3" s="391" t="s">
        <v>32</v>
      </c>
      <c r="H3" s="392">
        <f>'1. AKh_Beispiel (geschützt)'!L3</f>
        <v>42710</v>
      </c>
    </row>
    <row r="4" spans="2:8" ht="24.75" customHeight="1">
      <c r="B4" s="390" t="s">
        <v>75</v>
      </c>
      <c r="C4" s="391"/>
      <c r="D4" s="391"/>
      <c r="E4" s="391"/>
      <c r="F4" s="391"/>
      <c r="G4" s="391"/>
      <c r="H4" s="392"/>
    </row>
    <row r="5" spans="2:8" ht="15">
      <c r="B5" s="390"/>
      <c r="C5" s="391"/>
      <c r="D5" s="391"/>
      <c r="E5" s="391"/>
      <c r="F5" s="391"/>
      <c r="G5" s="391"/>
      <c r="H5" s="392"/>
    </row>
    <row r="6" spans="2:8" ht="15">
      <c r="B6" s="390"/>
      <c r="C6" s="391"/>
      <c r="D6" s="391"/>
      <c r="E6" s="391"/>
      <c r="F6" s="391"/>
      <c r="G6" s="391"/>
      <c r="H6" s="393"/>
    </row>
    <row r="7" spans="2:8" ht="15">
      <c r="B7" s="394" t="s">
        <v>68</v>
      </c>
      <c r="C7" s="391"/>
      <c r="D7" s="391"/>
      <c r="E7" s="391"/>
      <c r="F7" s="391"/>
      <c r="G7" s="391"/>
      <c r="H7" s="393"/>
    </row>
    <row r="8" spans="2:8" ht="19.5" customHeight="1">
      <c r="B8" s="390"/>
      <c r="C8" s="391" t="s">
        <v>69</v>
      </c>
      <c r="D8" s="391"/>
      <c r="E8" s="391"/>
      <c r="F8" s="391"/>
      <c r="G8" s="391"/>
      <c r="H8" s="393"/>
    </row>
    <row r="9" spans="2:8" ht="15">
      <c r="B9" s="390"/>
      <c r="C9" s="391"/>
      <c r="D9" s="391"/>
      <c r="E9" s="391"/>
      <c r="F9" s="391"/>
      <c r="G9" s="391"/>
      <c r="H9" s="393"/>
    </row>
    <row r="10" spans="2:8" ht="15">
      <c r="B10" s="394" t="s">
        <v>71</v>
      </c>
      <c r="C10" s="391"/>
      <c r="D10" s="391"/>
      <c r="E10" s="391"/>
      <c r="F10" s="391"/>
      <c r="G10" s="391"/>
      <c r="H10" s="393"/>
    </row>
    <row r="11" spans="2:8" ht="15">
      <c r="B11" s="390"/>
      <c r="C11" s="391" t="s">
        <v>70</v>
      </c>
      <c r="D11" s="391"/>
      <c r="E11" s="391"/>
      <c r="F11" s="391"/>
      <c r="G11" s="391"/>
      <c r="H11" s="393"/>
    </row>
    <row r="12" spans="2:8" ht="15">
      <c r="B12" s="390"/>
      <c r="C12" s="391" t="s">
        <v>74</v>
      </c>
      <c r="D12" s="391"/>
      <c r="E12" s="391"/>
      <c r="F12" s="391"/>
      <c r="G12" s="391"/>
      <c r="H12" s="393"/>
    </row>
    <row r="13" spans="2:8" ht="15">
      <c r="B13" s="390"/>
      <c r="C13" s="391"/>
      <c r="D13" s="391"/>
      <c r="E13" s="391"/>
      <c r="F13" s="391"/>
      <c r="G13" s="391"/>
      <c r="H13" s="393"/>
    </row>
    <row r="14" spans="2:8" ht="15">
      <c r="B14" s="394" t="s">
        <v>72</v>
      </c>
      <c r="C14" s="391"/>
      <c r="D14" s="391"/>
      <c r="E14" s="391"/>
      <c r="F14" s="391"/>
      <c r="G14" s="391"/>
      <c r="H14" s="393"/>
    </row>
    <row r="15" spans="2:8" ht="70.5" customHeight="1">
      <c r="B15" s="395"/>
      <c r="C15" s="399" t="s">
        <v>73</v>
      </c>
      <c r="D15" s="399"/>
      <c r="E15" s="399"/>
      <c r="F15" s="399"/>
      <c r="G15" s="399"/>
      <c r="H15" s="400"/>
    </row>
  </sheetData>
  <sheetProtection password="83D9" sheet="1" objects="1" scenarios="1"/>
  <mergeCells count="2">
    <mergeCell ref="B2:H2"/>
    <mergeCell ref="C15:H15"/>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Q76"/>
  <sheetViews>
    <sheetView showZeros="0" zoomScale="89" zoomScaleNormal="89" zoomScaleSheetLayoutView="77" zoomScalePageLayoutView="0" workbookViewId="0" topLeftCell="A1">
      <selection activeCell="G13" sqref="G13"/>
    </sheetView>
  </sheetViews>
  <sheetFormatPr defaultColWidth="11.421875" defaultRowHeight="12.75"/>
  <cols>
    <col min="1" max="1" width="0.85546875" style="196" customWidth="1"/>
    <col min="2" max="2" width="12.57421875" style="196" customWidth="1"/>
    <col min="3" max="3" width="14.8515625" style="196" customWidth="1"/>
    <col min="4" max="4" width="9.8515625" style="196" customWidth="1"/>
    <col min="5" max="11" width="11.7109375" style="196" customWidth="1"/>
    <col min="12" max="12" width="13.421875" style="196" customWidth="1"/>
    <col min="13" max="13" width="9.7109375" style="196" customWidth="1"/>
    <col min="14" max="16384" width="11.421875" style="196" customWidth="1"/>
  </cols>
  <sheetData>
    <row r="1" ht="13.5" customHeight="1" thickBot="1"/>
    <row r="2" spans="2:13" ht="27" customHeight="1" thickBot="1">
      <c r="B2" s="418" t="s">
        <v>25</v>
      </c>
      <c r="C2" s="419"/>
      <c r="D2" s="419"/>
      <c r="E2" s="419"/>
      <c r="F2" s="419"/>
      <c r="G2" s="419"/>
      <c r="H2" s="419"/>
      <c r="I2" s="419"/>
      <c r="J2" s="419"/>
      <c r="K2" s="419"/>
      <c r="L2" s="419"/>
      <c r="M2" s="420"/>
    </row>
    <row r="3" spans="2:12" ht="22.5" customHeight="1">
      <c r="B3" s="197" t="s">
        <v>28</v>
      </c>
      <c r="J3" s="417" t="s">
        <v>32</v>
      </c>
      <c r="K3" s="417"/>
      <c r="L3" s="198">
        <v>42710</v>
      </c>
    </row>
    <row r="4" spans="2:11" ht="20.25" customHeight="1">
      <c r="B4" s="199" t="s">
        <v>30</v>
      </c>
      <c r="C4" s="200"/>
      <c r="H4" s="196" t="s">
        <v>44</v>
      </c>
      <c r="I4" s="408" t="s">
        <v>45</v>
      </c>
      <c r="J4" s="408"/>
      <c r="K4" s="408"/>
    </row>
    <row r="5" ht="7.5" customHeight="1" thickBot="1"/>
    <row r="6" spans="2:17" ht="92.25" customHeight="1">
      <c r="B6" s="201" t="s">
        <v>1</v>
      </c>
      <c r="C6" s="202" t="s">
        <v>9</v>
      </c>
      <c r="D6" s="202" t="s">
        <v>57</v>
      </c>
      <c r="E6" s="202" t="s">
        <v>65</v>
      </c>
      <c r="F6" s="202" t="s">
        <v>7</v>
      </c>
      <c r="G6" s="405" t="s">
        <v>29</v>
      </c>
      <c r="H6" s="405"/>
      <c r="I6" s="421" t="s">
        <v>67</v>
      </c>
      <c r="J6" s="422"/>
      <c r="M6" s="388"/>
      <c r="N6" s="445" t="s">
        <v>66</v>
      </c>
      <c r="O6" s="445"/>
      <c r="P6" s="445"/>
      <c r="Q6" s="388"/>
    </row>
    <row r="7" spans="2:16" ht="21" customHeight="1">
      <c r="B7" s="203" t="s">
        <v>31</v>
      </c>
      <c r="C7" s="204"/>
      <c r="D7" s="205" t="s">
        <v>26</v>
      </c>
      <c r="E7" s="205" t="s">
        <v>6</v>
      </c>
      <c r="F7" s="205" t="s">
        <v>26</v>
      </c>
      <c r="G7" s="206" t="s">
        <v>5</v>
      </c>
      <c r="H7" s="206" t="s">
        <v>26</v>
      </c>
      <c r="I7" s="207" t="s">
        <v>5</v>
      </c>
      <c r="J7" s="208" t="s">
        <v>4</v>
      </c>
      <c r="K7" s="196" t="s">
        <v>78</v>
      </c>
      <c r="N7" s="196" t="s">
        <v>61</v>
      </c>
      <c r="P7" s="196">
        <v>52</v>
      </c>
    </row>
    <row r="8" spans="2:16" ht="21" customHeight="1">
      <c r="B8" s="209" t="s">
        <v>0</v>
      </c>
      <c r="C8" s="210" t="s">
        <v>10</v>
      </c>
      <c r="D8" s="211">
        <v>60</v>
      </c>
      <c r="E8" s="211">
        <v>50</v>
      </c>
      <c r="F8" s="212">
        <f aca="true" t="shared" si="0" ref="F8:F15">D8*E8</f>
        <v>3000</v>
      </c>
      <c r="G8" s="213">
        <v>0.98</v>
      </c>
      <c r="H8" s="214">
        <f aca="true" t="shared" si="1" ref="H8:H15">F8*G8</f>
        <v>2940</v>
      </c>
      <c r="I8" s="215">
        <f aca="true" t="shared" si="2" ref="I8:I15">IF(D8=0,0,1-G8)</f>
        <v>0.020000000000000018</v>
      </c>
      <c r="J8" s="216">
        <f aca="true" t="shared" si="3" ref="J8:J15">F8*I8</f>
        <v>60.00000000000006</v>
      </c>
      <c r="N8" s="196" t="s">
        <v>77</v>
      </c>
      <c r="P8" s="217">
        <v>2</v>
      </c>
    </row>
    <row r="9" spans="2:16" ht="21" customHeight="1">
      <c r="B9" s="209" t="s">
        <v>2</v>
      </c>
      <c r="C9" s="210" t="s">
        <v>12</v>
      </c>
      <c r="D9" s="211">
        <v>50</v>
      </c>
      <c r="E9" s="211">
        <v>42</v>
      </c>
      <c r="F9" s="212">
        <f t="shared" si="0"/>
        <v>2100</v>
      </c>
      <c r="G9" s="213">
        <v>0.95</v>
      </c>
      <c r="H9" s="214">
        <f t="shared" si="1"/>
        <v>1995</v>
      </c>
      <c r="I9" s="215">
        <f t="shared" si="2"/>
        <v>0.050000000000000044</v>
      </c>
      <c r="J9" s="216">
        <f t="shared" si="3"/>
        <v>105.0000000000001</v>
      </c>
      <c r="N9" s="196" t="s">
        <v>62</v>
      </c>
      <c r="P9" s="217">
        <v>6</v>
      </c>
    </row>
    <row r="10" spans="2:16" ht="21" customHeight="1">
      <c r="B10" s="209" t="s">
        <v>3</v>
      </c>
      <c r="C10" s="210" t="s">
        <v>42</v>
      </c>
      <c r="D10" s="211">
        <v>32</v>
      </c>
      <c r="E10" s="211">
        <v>42</v>
      </c>
      <c r="F10" s="212">
        <f t="shared" si="0"/>
        <v>1344</v>
      </c>
      <c r="G10" s="213">
        <v>0.95</v>
      </c>
      <c r="H10" s="214">
        <f t="shared" si="1"/>
        <v>1276.8</v>
      </c>
      <c r="I10" s="215">
        <f t="shared" si="2"/>
        <v>0.050000000000000044</v>
      </c>
      <c r="J10" s="216">
        <f t="shared" si="3"/>
        <v>67.20000000000006</v>
      </c>
      <c r="N10" s="218" t="s">
        <v>63</v>
      </c>
      <c r="O10" s="218"/>
      <c r="P10" s="219">
        <v>2</v>
      </c>
    </row>
    <row r="11" spans="2:16" ht="21" customHeight="1">
      <c r="B11" s="209"/>
      <c r="C11" s="210"/>
      <c r="D11" s="211"/>
      <c r="E11" s="211"/>
      <c r="F11" s="212">
        <f t="shared" si="0"/>
        <v>0</v>
      </c>
      <c r="G11" s="213"/>
      <c r="H11" s="214">
        <f t="shared" si="1"/>
        <v>0</v>
      </c>
      <c r="I11" s="215">
        <f t="shared" si="2"/>
        <v>0</v>
      </c>
      <c r="J11" s="216">
        <f t="shared" si="3"/>
        <v>0</v>
      </c>
      <c r="N11" s="196" t="s">
        <v>64</v>
      </c>
      <c r="P11" s="200">
        <f>P7-P8-P9-P10</f>
        <v>42</v>
      </c>
    </row>
    <row r="12" spans="2:10" ht="21" customHeight="1">
      <c r="B12" s="209"/>
      <c r="C12" s="210"/>
      <c r="D12" s="211"/>
      <c r="E12" s="211"/>
      <c r="F12" s="212">
        <f t="shared" si="0"/>
        <v>0</v>
      </c>
      <c r="G12" s="213"/>
      <c r="H12" s="214">
        <f>F12*G12</f>
        <v>0</v>
      </c>
      <c r="I12" s="215">
        <f t="shared" si="2"/>
        <v>0</v>
      </c>
      <c r="J12" s="216">
        <f t="shared" si="3"/>
        <v>0</v>
      </c>
    </row>
    <row r="13" spans="2:10" ht="21" customHeight="1">
      <c r="B13" s="209" t="s">
        <v>36</v>
      </c>
      <c r="C13" s="220" t="s">
        <v>11</v>
      </c>
      <c r="D13" s="211">
        <v>30</v>
      </c>
      <c r="E13" s="211">
        <v>36</v>
      </c>
      <c r="F13" s="212">
        <f t="shared" si="0"/>
        <v>1080</v>
      </c>
      <c r="G13" s="213">
        <v>0.6</v>
      </c>
      <c r="H13" s="214">
        <f>F13*G13</f>
        <v>648</v>
      </c>
      <c r="I13" s="215">
        <f t="shared" si="2"/>
        <v>0.4</v>
      </c>
      <c r="J13" s="216">
        <f t="shared" si="3"/>
        <v>432</v>
      </c>
    </row>
    <row r="14" spans="2:10" ht="21" customHeight="1">
      <c r="B14" s="209"/>
      <c r="C14" s="220"/>
      <c r="D14" s="211"/>
      <c r="E14" s="211"/>
      <c r="F14" s="212">
        <f t="shared" si="0"/>
        <v>0</v>
      </c>
      <c r="G14" s="213"/>
      <c r="H14" s="214">
        <f>F14*G14</f>
        <v>0</v>
      </c>
      <c r="I14" s="215">
        <f t="shared" si="2"/>
        <v>0</v>
      </c>
      <c r="J14" s="216">
        <f>F14*I14</f>
        <v>0</v>
      </c>
    </row>
    <row r="15" spans="2:10" ht="21" customHeight="1">
      <c r="B15" s="209"/>
      <c r="C15" s="210"/>
      <c r="D15" s="211"/>
      <c r="E15" s="211"/>
      <c r="F15" s="212">
        <f t="shared" si="0"/>
        <v>0</v>
      </c>
      <c r="G15" s="213">
        <v>0</v>
      </c>
      <c r="H15" s="214">
        <f t="shared" si="1"/>
        <v>0</v>
      </c>
      <c r="I15" s="215">
        <f t="shared" si="2"/>
        <v>0</v>
      </c>
      <c r="J15" s="216">
        <f t="shared" si="3"/>
        <v>0</v>
      </c>
    </row>
    <row r="16" spans="2:13" s="200" customFormat="1" ht="21" customHeight="1" thickBot="1">
      <c r="B16" s="221" t="s">
        <v>8</v>
      </c>
      <c r="C16" s="222"/>
      <c r="D16" s="223"/>
      <c r="E16" s="223"/>
      <c r="F16" s="224">
        <f>SUM(F8:F15)</f>
        <v>7524</v>
      </c>
      <c r="G16" s="225"/>
      <c r="H16" s="224">
        <f>SUM(H8:H15)</f>
        <v>6859.8</v>
      </c>
      <c r="I16" s="226"/>
      <c r="J16" s="227">
        <f>SUM(J8:J15)</f>
        <v>664.2000000000003</v>
      </c>
      <c r="K16" s="228"/>
      <c r="L16" s="229" t="s">
        <v>37</v>
      </c>
      <c r="M16" s="228"/>
    </row>
    <row r="17" spans="11:14" ht="25.5" customHeight="1">
      <c r="K17" s="230">
        <v>15</v>
      </c>
      <c r="L17" s="231" t="s">
        <v>46</v>
      </c>
      <c r="M17" s="232">
        <f>J16/K17</f>
        <v>44.280000000000015</v>
      </c>
      <c r="N17" s="233" t="str">
        <f>IF(M17&gt;50,"???"," ")</f>
        <v> </v>
      </c>
    </row>
    <row r="18" spans="2:13" ht="18">
      <c r="B18" s="234" t="s">
        <v>35</v>
      </c>
      <c r="K18" s="235"/>
      <c r="L18" s="235"/>
      <c r="M18" s="236" t="s">
        <v>79</v>
      </c>
    </row>
    <row r="19" ht="9.75" customHeight="1" thickBot="1">
      <c r="B19" s="237"/>
    </row>
    <row r="20" spans="2:12" ht="19.5" customHeight="1">
      <c r="B20" s="238"/>
      <c r="C20" s="239"/>
      <c r="D20" s="240"/>
      <c r="E20" s="241"/>
      <c r="F20" s="241"/>
      <c r="G20" s="241" t="s">
        <v>13</v>
      </c>
      <c r="H20" s="241"/>
      <c r="I20" s="241"/>
      <c r="J20" s="241"/>
      <c r="K20" s="241"/>
      <c r="L20" s="242"/>
    </row>
    <row r="21" spans="2:12" ht="98.25" customHeight="1">
      <c r="B21" s="243" t="str">
        <f aca="true" t="shared" si="4" ref="B21:C30">B6</f>
        <v>Person</v>
      </c>
      <c r="C21" s="244" t="str">
        <f t="shared" si="4"/>
        <v>Stellung im Betrieb</v>
      </c>
      <c r="D21" s="245" t="s">
        <v>41</v>
      </c>
      <c r="E21" s="246" t="s">
        <v>14</v>
      </c>
      <c r="F21" s="247" t="s">
        <v>47</v>
      </c>
      <c r="G21" s="247" t="s">
        <v>33</v>
      </c>
      <c r="H21" s="247" t="s">
        <v>52</v>
      </c>
      <c r="I21" s="248" t="s">
        <v>51</v>
      </c>
      <c r="J21" s="249" t="s">
        <v>43</v>
      </c>
      <c r="K21" s="250" t="s">
        <v>40</v>
      </c>
      <c r="L21" s="251" t="s">
        <v>38</v>
      </c>
    </row>
    <row r="22" spans="2:12" ht="21" customHeight="1" thickBot="1">
      <c r="B22" s="252" t="str">
        <f t="shared" si="4"/>
        <v>Name</v>
      </c>
      <c r="C22" s="253">
        <f t="shared" si="4"/>
        <v>0</v>
      </c>
      <c r="D22" s="254" t="s">
        <v>26</v>
      </c>
      <c r="E22" s="255" t="s">
        <v>5</v>
      </c>
      <c r="F22" s="256" t="s">
        <v>5</v>
      </c>
      <c r="G22" s="256" t="s">
        <v>5</v>
      </c>
      <c r="H22" s="256" t="s">
        <v>5</v>
      </c>
      <c r="I22" s="256" t="s">
        <v>5</v>
      </c>
      <c r="J22" s="256" t="s">
        <v>5</v>
      </c>
      <c r="K22" s="257" t="s">
        <v>5</v>
      </c>
      <c r="L22" s="258" t="s">
        <v>5</v>
      </c>
    </row>
    <row r="23" spans="2:14" ht="21" customHeight="1">
      <c r="B23" s="201" t="str">
        <f t="shared" si="4"/>
        <v>Isabell</v>
      </c>
      <c r="C23" s="259" t="str">
        <f t="shared" si="4"/>
        <v>Betriebsleiterin</v>
      </c>
      <c r="D23" s="260">
        <f aca="true" t="shared" si="5" ref="D23:D30">H8</f>
        <v>2940</v>
      </c>
      <c r="E23" s="261">
        <v>0.15</v>
      </c>
      <c r="F23" s="262">
        <v>0.2</v>
      </c>
      <c r="G23" s="262">
        <v>0.2</v>
      </c>
      <c r="H23" s="262">
        <v>0.02</v>
      </c>
      <c r="I23" s="262">
        <v>0.1</v>
      </c>
      <c r="J23" s="262">
        <v>0.03</v>
      </c>
      <c r="K23" s="263">
        <v>0.3</v>
      </c>
      <c r="L23" s="264">
        <f>SUM(E23:K23)</f>
        <v>1</v>
      </c>
      <c r="N23" s="265">
        <f>IF(L23=1,0,"!!!")</f>
        <v>0</v>
      </c>
    </row>
    <row r="24" spans="2:14" ht="21" customHeight="1">
      <c r="B24" s="203" t="str">
        <f t="shared" si="4"/>
        <v>Anky</v>
      </c>
      <c r="C24" s="266" t="str">
        <f t="shared" si="4"/>
        <v>Pferdewirtin</v>
      </c>
      <c r="D24" s="267">
        <f t="shared" si="5"/>
        <v>1995</v>
      </c>
      <c r="E24" s="268">
        <v>0.6</v>
      </c>
      <c r="F24" s="269">
        <v>0.1</v>
      </c>
      <c r="G24" s="269">
        <v>0.05</v>
      </c>
      <c r="H24" s="269">
        <v>0.05</v>
      </c>
      <c r="I24" s="269">
        <v>0.05</v>
      </c>
      <c r="J24" s="269">
        <v>0.1</v>
      </c>
      <c r="K24" s="270">
        <v>0.05</v>
      </c>
      <c r="L24" s="264">
        <f aca="true" t="shared" si="6" ref="L24:L30">SUM(E24:K24)</f>
        <v>1</v>
      </c>
      <c r="N24" s="265">
        <f aca="true" t="shared" si="7" ref="N24:N30">IF(L24=1,0,"!!!")</f>
        <v>0</v>
      </c>
    </row>
    <row r="25" spans="2:14" ht="21" customHeight="1">
      <c r="B25" s="203" t="str">
        <f t="shared" si="4"/>
        <v>Meredith</v>
      </c>
      <c r="C25" s="266" t="str">
        <f t="shared" si="4"/>
        <v>AZUBI</v>
      </c>
      <c r="D25" s="267">
        <f t="shared" si="5"/>
        <v>1276.8</v>
      </c>
      <c r="E25" s="268">
        <v>0.75</v>
      </c>
      <c r="F25" s="269">
        <v>0.05</v>
      </c>
      <c r="G25" s="269">
        <v>0.1</v>
      </c>
      <c r="H25" s="269">
        <v>0.1</v>
      </c>
      <c r="I25" s="269"/>
      <c r="J25" s="269"/>
      <c r="K25" s="270"/>
      <c r="L25" s="264">
        <f t="shared" si="6"/>
        <v>1</v>
      </c>
      <c r="N25" s="265">
        <f t="shared" si="7"/>
        <v>0</v>
      </c>
    </row>
    <row r="26" spans="2:14" ht="21" customHeight="1">
      <c r="B26" s="203">
        <f t="shared" si="4"/>
        <v>0</v>
      </c>
      <c r="C26" s="266">
        <f t="shared" si="4"/>
        <v>0</v>
      </c>
      <c r="D26" s="267">
        <f t="shared" si="5"/>
        <v>0</v>
      </c>
      <c r="E26" s="268"/>
      <c r="F26" s="269"/>
      <c r="G26" s="269"/>
      <c r="H26" s="269"/>
      <c r="I26" s="269"/>
      <c r="J26" s="269"/>
      <c r="K26" s="270"/>
      <c r="L26" s="264">
        <f t="shared" si="6"/>
        <v>0</v>
      </c>
      <c r="N26" s="265" t="str">
        <f t="shared" si="7"/>
        <v>!!!</v>
      </c>
    </row>
    <row r="27" spans="2:14" ht="21" customHeight="1">
      <c r="B27" s="203">
        <f t="shared" si="4"/>
        <v>0</v>
      </c>
      <c r="C27" s="266">
        <f t="shared" si="4"/>
        <v>0</v>
      </c>
      <c r="D27" s="267">
        <f t="shared" si="5"/>
        <v>0</v>
      </c>
      <c r="E27" s="268"/>
      <c r="F27" s="269"/>
      <c r="G27" s="269"/>
      <c r="H27" s="269"/>
      <c r="I27" s="269"/>
      <c r="J27" s="269"/>
      <c r="K27" s="270"/>
      <c r="L27" s="264">
        <f t="shared" si="6"/>
        <v>0</v>
      </c>
      <c r="N27" s="265" t="str">
        <f t="shared" si="7"/>
        <v>!!!</v>
      </c>
    </row>
    <row r="28" spans="2:14" ht="21" customHeight="1">
      <c r="B28" s="203" t="str">
        <f t="shared" si="4"/>
        <v>Klaus</v>
      </c>
      <c r="C28" s="266" t="str">
        <f t="shared" si="4"/>
        <v>Aushilfe</v>
      </c>
      <c r="D28" s="267">
        <f t="shared" si="5"/>
        <v>648</v>
      </c>
      <c r="E28" s="268">
        <v>1</v>
      </c>
      <c r="F28" s="269"/>
      <c r="G28" s="269"/>
      <c r="H28" s="269"/>
      <c r="I28" s="269"/>
      <c r="J28" s="269"/>
      <c r="K28" s="270"/>
      <c r="L28" s="264">
        <f t="shared" si="6"/>
        <v>1</v>
      </c>
      <c r="N28" s="265">
        <f t="shared" si="7"/>
        <v>0</v>
      </c>
    </row>
    <row r="29" spans="2:14" ht="21" customHeight="1">
      <c r="B29" s="203">
        <f t="shared" si="4"/>
        <v>0</v>
      </c>
      <c r="C29" s="266">
        <f t="shared" si="4"/>
        <v>0</v>
      </c>
      <c r="D29" s="267">
        <f t="shared" si="5"/>
        <v>0</v>
      </c>
      <c r="E29" s="271"/>
      <c r="F29" s="272"/>
      <c r="G29" s="272"/>
      <c r="H29" s="272"/>
      <c r="I29" s="272"/>
      <c r="J29" s="272"/>
      <c r="K29" s="273"/>
      <c r="L29" s="264">
        <f t="shared" si="6"/>
        <v>0</v>
      </c>
      <c r="N29" s="265" t="str">
        <f t="shared" si="7"/>
        <v>!!!</v>
      </c>
    </row>
    <row r="30" spans="2:14" ht="21" customHeight="1" thickBot="1">
      <c r="B30" s="274">
        <f t="shared" si="4"/>
        <v>0</v>
      </c>
      <c r="C30" s="275">
        <f t="shared" si="4"/>
        <v>0</v>
      </c>
      <c r="D30" s="276">
        <f t="shared" si="5"/>
        <v>0</v>
      </c>
      <c r="E30" s="271"/>
      <c r="F30" s="272"/>
      <c r="G30" s="272"/>
      <c r="H30" s="272"/>
      <c r="I30" s="272"/>
      <c r="J30" s="272"/>
      <c r="K30" s="273"/>
      <c r="L30" s="277">
        <f t="shared" si="6"/>
        <v>0</v>
      </c>
      <c r="N30" s="265" t="str">
        <f t="shared" si="7"/>
        <v>!!!</v>
      </c>
    </row>
    <row r="31" spans="2:12" ht="20.25" customHeight="1" thickBot="1">
      <c r="B31" s="412" t="s">
        <v>53</v>
      </c>
      <c r="C31" s="413"/>
      <c r="D31" s="278">
        <f>SUM(E31:K31)</f>
        <v>6859.8</v>
      </c>
      <c r="E31" s="279">
        <f>E46</f>
        <v>3243.6</v>
      </c>
      <c r="F31" s="280">
        <f aca="true" t="shared" si="8" ref="F31:K31">F46</f>
        <v>851.34</v>
      </c>
      <c r="G31" s="280">
        <f t="shared" si="8"/>
        <v>815.4300000000001</v>
      </c>
      <c r="H31" s="280">
        <f t="shared" si="8"/>
        <v>286.23</v>
      </c>
      <c r="I31" s="280">
        <f t="shared" si="8"/>
        <v>393.75</v>
      </c>
      <c r="J31" s="280">
        <f t="shared" si="8"/>
        <v>287.7</v>
      </c>
      <c r="K31" s="281">
        <f t="shared" si="8"/>
        <v>981.75</v>
      </c>
      <c r="L31" s="282"/>
    </row>
    <row r="32" spans="2:11" ht="20.25" customHeight="1">
      <c r="B32" s="283" t="s">
        <v>54</v>
      </c>
      <c r="C32" s="284"/>
      <c r="D32" s="284"/>
      <c r="E32" s="284"/>
      <c r="F32" s="284"/>
      <c r="G32" s="284"/>
      <c r="H32" s="284"/>
      <c r="I32" s="284"/>
      <c r="J32" s="284"/>
      <c r="K32" s="284"/>
    </row>
    <row r="33" ht="27" customHeight="1">
      <c r="B33" s="234" t="s">
        <v>34</v>
      </c>
    </row>
    <row r="34" ht="6.75" customHeight="1" thickBot="1"/>
    <row r="35" spans="2:11" ht="19.5" customHeight="1">
      <c r="B35" s="285"/>
      <c r="C35" s="239"/>
      <c r="D35" s="286"/>
      <c r="E35" s="287"/>
      <c r="F35" s="241"/>
      <c r="G35" s="241" t="s">
        <v>13</v>
      </c>
      <c r="H35" s="241"/>
      <c r="I35" s="241"/>
      <c r="J35" s="241"/>
      <c r="K35" s="288"/>
    </row>
    <row r="36" spans="2:11" ht="90.75" customHeight="1">
      <c r="B36" s="243" t="str">
        <f aca="true" t="shared" si="9" ref="B36:B45">B21</f>
        <v>Person</v>
      </c>
      <c r="C36" s="244" t="str">
        <f aca="true" t="shared" si="10" ref="C36:J36">C21</f>
        <v>Stellung im Betrieb</v>
      </c>
      <c r="D36" s="244" t="str">
        <f t="shared" si="10"/>
        <v>jährl. Arbeits-zeit im Bereich Pferde</v>
      </c>
      <c r="E36" s="244" t="str">
        <f t="shared" si="10"/>
        <v>tgl. Routine-arbeiten (Stall, Reitanlage)</v>
      </c>
      <c r="F36" s="244" t="str">
        <f t="shared" si="10"/>
        <v> Reit-unterricht/ Korrektur-reiten Schul-pferde</v>
      </c>
      <c r="G36" s="244" t="str">
        <f t="shared" si="10"/>
        <v>Bewegen u. Reiten eigener u. fremder Pferde</v>
      </c>
      <c r="H36" s="244" t="str">
        <f t="shared" si="10"/>
        <v>Zusatz-arbeit Zucht-stuten und Fohlen bis 6 Mon.</v>
      </c>
      <c r="I36" s="244" t="str">
        <f>I21</f>
        <v>Reitunter-richt an Einsteller und Gastreiter</v>
      </c>
      <c r="J36" s="244" t="str">
        <f t="shared" si="10"/>
        <v>Zusatz-arbeit Hengst-haltung</v>
      </c>
      <c r="K36" s="245" t="str">
        <f>K21</f>
        <v> Büro-arbeiten, Kunden-betreuung, Sonstiges</v>
      </c>
    </row>
    <row r="37" spans="2:11" ht="21" customHeight="1" thickBot="1">
      <c r="B37" s="289" t="str">
        <f t="shared" si="9"/>
        <v>Name</v>
      </c>
      <c r="C37" s="290">
        <f aca="true" t="shared" si="11" ref="C37:C45">C22</f>
        <v>0</v>
      </c>
      <c r="D37" s="291" t="s">
        <v>26</v>
      </c>
      <c r="E37" s="291" t="s">
        <v>26</v>
      </c>
      <c r="F37" s="291" t="s">
        <v>26</v>
      </c>
      <c r="G37" s="291" t="s">
        <v>26</v>
      </c>
      <c r="H37" s="291" t="s">
        <v>26</v>
      </c>
      <c r="I37" s="291" t="s">
        <v>26</v>
      </c>
      <c r="J37" s="291" t="s">
        <v>26</v>
      </c>
      <c r="K37" s="292" t="s">
        <v>26</v>
      </c>
    </row>
    <row r="38" spans="2:11" ht="21" customHeight="1">
      <c r="B38" s="293" t="str">
        <f t="shared" si="9"/>
        <v>Isabell</v>
      </c>
      <c r="C38" s="294" t="str">
        <f t="shared" si="11"/>
        <v>Betriebsleiterin</v>
      </c>
      <c r="D38" s="295">
        <f aca="true" t="shared" si="12" ref="D38:D45">D23</f>
        <v>2940</v>
      </c>
      <c r="E38" s="296">
        <f aca="true" t="shared" si="13" ref="E38:K44">$D38*E23</f>
        <v>441</v>
      </c>
      <c r="F38" s="296">
        <f t="shared" si="13"/>
        <v>588</v>
      </c>
      <c r="G38" s="296">
        <f t="shared" si="13"/>
        <v>588</v>
      </c>
      <c r="H38" s="296">
        <f t="shared" si="13"/>
        <v>58.800000000000004</v>
      </c>
      <c r="I38" s="296">
        <f t="shared" si="13"/>
        <v>294</v>
      </c>
      <c r="J38" s="296">
        <f t="shared" si="13"/>
        <v>88.2</v>
      </c>
      <c r="K38" s="297">
        <f t="shared" si="13"/>
        <v>882</v>
      </c>
    </row>
    <row r="39" spans="2:11" ht="21" customHeight="1">
      <c r="B39" s="298" t="str">
        <f t="shared" si="9"/>
        <v>Anky</v>
      </c>
      <c r="C39" s="299" t="str">
        <f t="shared" si="11"/>
        <v>Pferdewirtin</v>
      </c>
      <c r="D39" s="300">
        <f t="shared" si="12"/>
        <v>1995</v>
      </c>
      <c r="E39" s="301">
        <f t="shared" si="13"/>
        <v>1197</v>
      </c>
      <c r="F39" s="301">
        <f t="shared" si="13"/>
        <v>199.5</v>
      </c>
      <c r="G39" s="301">
        <f t="shared" si="13"/>
        <v>99.75</v>
      </c>
      <c r="H39" s="301">
        <f t="shared" si="13"/>
        <v>99.75</v>
      </c>
      <c r="I39" s="301">
        <f t="shared" si="13"/>
        <v>99.75</v>
      </c>
      <c r="J39" s="301">
        <f t="shared" si="13"/>
        <v>199.5</v>
      </c>
      <c r="K39" s="267">
        <f t="shared" si="13"/>
        <v>99.75</v>
      </c>
    </row>
    <row r="40" spans="2:11" ht="21" customHeight="1">
      <c r="B40" s="298" t="str">
        <f t="shared" si="9"/>
        <v>Meredith</v>
      </c>
      <c r="C40" s="299" t="str">
        <f t="shared" si="11"/>
        <v>AZUBI</v>
      </c>
      <c r="D40" s="300">
        <f t="shared" si="12"/>
        <v>1276.8</v>
      </c>
      <c r="E40" s="301">
        <f t="shared" si="13"/>
        <v>957.5999999999999</v>
      </c>
      <c r="F40" s="301">
        <f t="shared" si="13"/>
        <v>63.84</v>
      </c>
      <c r="G40" s="301">
        <f t="shared" si="13"/>
        <v>127.68</v>
      </c>
      <c r="H40" s="301">
        <f t="shared" si="13"/>
        <v>127.68</v>
      </c>
      <c r="I40" s="301">
        <f t="shared" si="13"/>
        <v>0</v>
      </c>
      <c r="J40" s="301">
        <f t="shared" si="13"/>
        <v>0</v>
      </c>
      <c r="K40" s="267">
        <f t="shared" si="13"/>
        <v>0</v>
      </c>
    </row>
    <row r="41" spans="2:11" ht="21" customHeight="1">
      <c r="B41" s="298">
        <f t="shared" si="9"/>
        <v>0</v>
      </c>
      <c r="C41" s="299">
        <f t="shared" si="11"/>
        <v>0</v>
      </c>
      <c r="D41" s="300">
        <f t="shared" si="12"/>
        <v>0</v>
      </c>
      <c r="E41" s="301">
        <f t="shared" si="13"/>
        <v>0</v>
      </c>
      <c r="F41" s="301">
        <f t="shared" si="13"/>
        <v>0</v>
      </c>
      <c r="G41" s="301">
        <f t="shared" si="13"/>
        <v>0</v>
      </c>
      <c r="H41" s="301">
        <f t="shared" si="13"/>
        <v>0</v>
      </c>
      <c r="I41" s="301">
        <f t="shared" si="13"/>
        <v>0</v>
      </c>
      <c r="J41" s="301">
        <f t="shared" si="13"/>
        <v>0</v>
      </c>
      <c r="K41" s="267">
        <f t="shared" si="13"/>
        <v>0</v>
      </c>
    </row>
    <row r="42" spans="2:11" ht="21" customHeight="1">
      <c r="B42" s="298">
        <f t="shared" si="9"/>
        <v>0</v>
      </c>
      <c r="C42" s="299">
        <f t="shared" si="11"/>
        <v>0</v>
      </c>
      <c r="D42" s="300">
        <f t="shared" si="12"/>
        <v>0</v>
      </c>
      <c r="E42" s="301">
        <f t="shared" si="13"/>
        <v>0</v>
      </c>
      <c r="F42" s="301">
        <f t="shared" si="13"/>
        <v>0</v>
      </c>
      <c r="G42" s="301">
        <f t="shared" si="13"/>
        <v>0</v>
      </c>
      <c r="H42" s="301">
        <f t="shared" si="13"/>
        <v>0</v>
      </c>
      <c r="I42" s="301">
        <f t="shared" si="13"/>
        <v>0</v>
      </c>
      <c r="J42" s="301">
        <f t="shared" si="13"/>
        <v>0</v>
      </c>
      <c r="K42" s="267">
        <f t="shared" si="13"/>
        <v>0</v>
      </c>
    </row>
    <row r="43" spans="2:11" ht="21" customHeight="1">
      <c r="B43" s="298" t="str">
        <f t="shared" si="9"/>
        <v>Klaus</v>
      </c>
      <c r="C43" s="299" t="str">
        <f t="shared" si="11"/>
        <v>Aushilfe</v>
      </c>
      <c r="D43" s="300">
        <f t="shared" si="12"/>
        <v>648</v>
      </c>
      <c r="E43" s="301">
        <f t="shared" si="13"/>
        <v>648</v>
      </c>
      <c r="F43" s="301">
        <f t="shared" si="13"/>
        <v>0</v>
      </c>
      <c r="G43" s="301">
        <f t="shared" si="13"/>
        <v>0</v>
      </c>
      <c r="H43" s="301">
        <f t="shared" si="13"/>
        <v>0</v>
      </c>
      <c r="I43" s="301">
        <f t="shared" si="13"/>
        <v>0</v>
      </c>
      <c r="J43" s="301">
        <f t="shared" si="13"/>
        <v>0</v>
      </c>
      <c r="K43" s="267">
        <f t="shared" si="13"/>
        <v>0</v>
      </c>
    </row>
    <row r="44" spans="2:11" ht="21" customHeight="1">
      <c r="B44" s="298">
        <f t="shared" si="9"/>
        <v>0</v>
      </c>
      <c r="C44" s="299">
        <f t="shared" si="11"/>
        <v>0</v>
      </c>
      <c r="D44" s="300">
        <f t="shared" si="12"/>
        <v>0</v>
      </c>
      <c r="E44" s="301">
        <f t="shared" si="13"/>
        <v>0</v>
      </c>
      <c r="F44" s="301">
        <f t="shared" si="13"/>
        <v>0</v>
      </c>
      <c r="G44" s="301">
        <f t="shared" si="13"/>
        <v>0</v>
      </c>
      <c r="H44" s="301">
        <f t="shared" si="13"/>
        <v>0</v>
      </c>
      <c r="I44" s="301">
        <f t="shared" si="13"/>
        <v>0</v>
      </c>
      <c r="J44" s="301">
        <f t="shared" si="13"/>
        <v>0</v>
      </c>
      <c r="K44" s="267">
        <f t="shared" si="13"/>
        <v>0</v>
      </c>
    </row>
    <row r="45" spans="2:11" ht="21" customHeight="1" thickBot="1">
      <c r="B45" s="302">
        <f t="shared" si="9"/>
        <v>0</v>
      </c>
      <c r="C45" s="303">
        <f t="shared" si="11"/>
        <v>0</v>
      </c>
      <c r="D45" s="304">
        <f t="shared" si="12"/>
        <v>0</v>
      </c>
      <c r="E45" s="305">
        <f aca="true" t="shared" si="14" ref="E45:J45">$D45*E30</f>
        <v>0</v>
      </c>
      <c r="F45" s="305">
        <f t="shared" si="14"/>
        <v>0</v>
      </c>
      <c r="G45" s="305">
        <f t="shared" si="14"/>
        <v>0</v>
      </c>
      <c r="H45" s="305">
        <f t="shared" si="14"/>
        <v>0</v>
      </c>
      <c r="I45" s="305">
        <f>$D45*I30</f>
        <v>0</v>
      </c>
      <c r="J45" s="305">
        <f t="shared" si="14"/>
        <v>0</v>
      </c>
      <c r="K45" s="306">
        <f>$D45*K30</f>
        <v>0</v>
      </c>
    </row>
    <row r="46" spans="2:11" s="200" customFormat="1" ht="21" customHeight="1">
      <c r="B46" s="307" t="s">
        <v>8</v>
      </c>
      <c r="C46" s="308" t="s">
        <v>58</v>
      </c>
      <c r="D46" s="309">
        <f>SUM(D38:D45)</f>
        <v>6859.8</v>
      </c>
      <c r="E46" s="309">
        <f aca="true" t="shared" si="15" ref="E46:J46">SUM(E38:E45)</f>
        <v>3243.6</v>
      </c>
      <c r="F46" s="309">
        <f t="shared" si="15"/>
        <v>851.34</v>
      </c>
      <c r="G46" s="309">
        <f t="shared" si="15"/>
        <v>815.4300000000001</v>
      </c>
      <c r="H46" s="309">
        <f t="shared" si="15"/>
        <v>286.23</v>
      </c>
      <c r="I46" s="309">
        <f t="shared" si="15"/>
        <v>393.75</v>
      </c>
      <c r="J46" s="309">
        <f t="shared" si="15"/>
        <v>287.7</v>
      </c>
      <c r="K46" s="310">
        <f>SUM(K38:K45)</f>
        <v>981.75</v>
      </c>
    </row>
    <row r="47" spans="2:14" s="200" customFormat="1" ht="21" customHeight="1" thickBot="1">
      <c r="B47" s="311"/>
      <c r="C47" s="312" t="s">
        <v>59</v>
      </c>
      <c r="D47" s="313">
        <f>D46/$N$47</f>
        <v>18.793972602739725</v>
      </c>
      <c r="E47" s="313">
        <f aca="true" t="shared" si="16" ref="E47:K47">E46/$N$47</f>
        <v>8.886575342465752</v>
      </c>
      <c r="F47" s="313">
        <f t="shared" si="16"/>
        <v>2.3324383561643836</v>
      </c>
      <c r="G47" s="313">
        <f t="shared" si="16"/>
        <v>2.234054794520548</v>
      </c>
      <c r="H47" s="313">
        <f t="shared" si="16"/>
        <v>0.7841917808219179</v>
      </c>
      <c r="I47" s="313">
        <f t="shared" si="16"/>
        <v>1.0787671232876712</v>
      </c>
      <c r="J47" s="313">
        <f t="shared" si="16"/>
        <v>0.7882191780821918</v>
      </c>
      <c r="K47" s="314">
        <f t="shared" si="16"/>
        <v>2.6897260273972603</v>
      </c>
      <c r="N47" s="315">
        <v>365</v>
      </c>
    </row>
    <row r="48" ht="19.5" customHeight="1">
      <c r="B48" s="283" t="s">
        <v>55</v>
      </c>
    </row>
    <row r="49" ht="27.75" customHeight="1" thickBot="1">
      <c r="B49" s="199" t="s">
        <v>27</v>
      </c>
    </row>
    <row r="50" spans="2:11" ht="99.75" customHeight="1">
      <c r="B50" s="316"/>
      <c r="C50" s="241"/>
      <c r="D50" s="288"/>
      <c r="E50" s="317" t="str">
        <f aca="true" t="shared" si="17" ref="E50:J50">E36</f>
        <v>tgl. Routine-arbeiten (Stall, Reitanlage)</v>
      </c>
      <c r="F50" s="202" t="str">
        <f t="shared" si="17"/>
        <v> Reit-unterricht/ Korrektur-reiten Schul-pferde</v>
      </c>
      <c r="G50" s="202" t="str">
        <f t="shared" si="17"/>
        <v>Bewegen u. Reiten eigener u. fremder Pferde</v>
      </c>
      <c r="H50" s="202" t="str">
        <f t="shared" si="17"/>
        <v>Zusatz-arbeit Zucht-stuten und Fohlen bis 6 Mon.</v>
      </c>
      <c r="I50" s="202" t="str">
        <f>I36</f>
        <v>Reitunter-richt an Einsteller und Gastreiter</v>
      </c>
      <c r="J50" s="202" t="str">
        <f t="shared" si="17"/>
        <v>Zusatz-arbeit Hengst-haltung</v>
      </c>
      <c r="K50" s="318" t="str">
        <f>K36</f>
        <v> Büro-arbeiten, Kunden-betreuung, Sonstiges</v>
      </c>
    </row>
    <row r="51" spans="2:11" ht="33.75" customHeight="1" thickBot="1">
      <c r="B51" s="319"/>
      <c r="C51" s="320"/>
      <c r="D51" s="321" t="s">
        <v>49</v>
      </c>
      <c r="E51" s="322">
        <f aca="true" t="shared" si="18" ref="E51:J51">E46</f>
        <v>3243.6</v>
      </c>
      <c r="F51" s="323">
        <f t="shared" si="18"/>
        <v>851.34</v>
      </c>
      <c r="G51" s="323">
        <f t="shared" si="18"/>
        <v>815.4300000000001</v>
      </c>
      <c r="H51" s="323">
        <f t="shared" si="18"/>
        <v>286.23</v>
      </c>
      <c r="I51" s="323">
        <f>I46</f>
        <v>393.75</v>
      </c>
      <c r="J51" s="323">
        <f t="shared" si="18"/>
        <v>287.7</v>
      </c>
      <c r="K51" s="324">
        <f>K46</f>
        <v>981.75</v>
      </c>
    </row>
    <row r="52" spans="2:11" ht="33.75" customHeight="1" thickBot="1">
      <c r="B52" s="447" t="s">
        <v>21</v>
      </c>
      <c r="C52" s="325"/>
      <c r="D52" s="321" t="s">
        <v>20</v>
      </c>
      <c r="E52" s="409" t="s">
        <v>50</v>
      </c>
      <c r="F52" s="410"/>
      <c r="G52" s="410"/>
      <c r="H52" s="410"/>
      <c r="I52" s="410"/>
      <c r="J52" s="411"/>
      <c r="K52" s="326"/>
    </row>
    <row r="53" spans="2:11" ht="24" customHeight="1">
      <c r="B53" s="316" t="s">
        <v>17</v>
      </c>
      <c r="C53" s="327"/>
      <c r="D53" s="328">
        <v>25</v>
      </c>
      <c r="E53" s="329">
        <f>D53</f>
        <v>25</v>
      </c>
      <c r="F53" s="330"/>
      <c r="G53" s="330"/>
      <c r="H53" s="330"/>
      <c r="I53" s="148"/>
      <c r="J53" s="330"/>
      <c r="K53" s="331">
        <f aca="true" t="shared" si="19" ref="K53:K60">D53</f>
        <v>25</v>
      </c>
    </row>
    <row r="54" spans="2:11" ht="24" customHeight="1">
      <c r="B54" s="332" t="s">
        <v>18</v>
      </c>
      <c r="C54" s="333"/>
      <c r="D54" s="334">
        <v>5</v>
      </c>
      <c r="E54" s="335">
        <f>D54</f>
        <v>5</v>
      </c>
      <c r="F54" s="336"/>
      <c r="G54" s="337">
        <f>D54</f>
        <v>5</v>
      </c>
      <c r="H54" s="338"/>
      <c r="I54" s="149"/>
      <c r="J54" s="338"/>
      <c r="K54" s="339">
        <f t="shared" si="19"/>
        <v>5</v>
      </c>
    </row>
    <row r="55" spans="2:11" ht="24" customHeight="1">
      <c r="B55" s="332" t="s">
        <v>15</v>
      </c>
      <c r="C55" s="333"/>
      <c r="D55" s="334">
        <v>8</v>
      </c>
      <c r="E55" s="335">
        <f>D55</f>
        <v>8</v>
      </c>
      <c r="F55" s="337">
        <f>D55</f>
        <v>8</v>
      </c>
      <c r="G55" s="338"/>
      <c r="H55" s="338"/>
      <c r="I55" s="149"/>
      <c r="J55" s="338"/>
      <c r="K55" s="339">
        <f t="shared" si="19"/>
        <v>8</v>
      </c>
    </row>
    <row r="56" spans="2:11" ht="24" customHeight="1">
      <c r="B56" s="332" t="s">
        <v>16</v>
      </c>
      <c r="C56" s="333"/>
      <c r="D56" s="334">
        <v>4</v>
      </c>
      <c r="E56" s="335">
        <f>D56</f>
        <v>4</v>
      </c>
      <c r="F56" s="338"/>
      <c r="G56" s="338"/>
      <c r="H56" s="340">
        <f>D56</f>
        <v>4</v>
      </c>
      <c r="I56" s="149"/>
      <c r="J56" s="338"/>
      <c r="K56" s="339">
        <f t="shared" si="19"/>
        <v>4</v>
      </c>
    </row>
    <row r="57" spans="2:11" ht="24" customHeight="1">
      <c r="B57" s="332" t="s">
        <v>19</v>
      </c>
      <c r="C57" s="333"/>
      <c r="D57" s="334">
        <v>4</v>
      </c>
      <c r="E57" s="335">
        <f>D57</f>
        <v>4</v>
      </c>
      <c r="F57" s="338"/>
      <c r="G57" s="338">
        <f>D57</f>
        <v>4</v>
      </c>
      <c r="H57" s="338"/>
      <c r="I57" s="149"/>
      <c r="J57" s="338"/>
      <c r="K57" s="339">
        <f t="shared" si="19"/>
        <v>4</v>
      </c>
    </row>
    <row r="58" spans="2:11" ht="24" customHeight="1">
      <c r="B58" s="332" t="s">
        <v>39</v>
      </c>
      <c r="C58" s="333"/>
      <c r="D58" s="334">
        <v>6</v>
      </c>
      <c r="E58" s="335">
        <f>D58/2</f>
        <v>3</v>
      </c>
      <c r="F58" s="338"/>
      <c r="G58" s="338"/>
      <c r="H58" s="338"/>
      <c r="I58" s="149"/>
      <c r="J58" s="338"/>
      <c r="K58" s="339">
        <f>E58</f>
        <v>3</v>
      </c>
    </row>
    <row r="59" spans="2:11" ht="24" customHeight="1">
      <c r="B59" s="341" t="s">
        <v>48</v>
      </c>
      <c r="C59" s="342"/>
      <c r="D59" s="343">
        <v>2</v>
      </c>
      <c r="E59" s="344">
        <v>2</v>
      </c>
      <c r="F59" s="345"/>
      <c r="G59" s="345">
        <v>1</v>
      </c>
      <c r="H59" s="345"/>
      <c r="I59" s="150"/>
      <c r="J59" s="345">
        <v>2</v>
      </c>
      <c r="K59" s="339">
        <f t="shared" si="19"/>
        <v>2</v>
      </c>
    </row>
    <row r="60" spans="2:11" ht="24" customHeight="1" thickBot="1">
      <c r="B60" s="341"/>
      <c r="C60" s="342"/>
      <c r="D60" s="343"/>
      <c r="E60" s="346"/>
      <c r="F60" s="345"/>
      <c r="G60" s="345"/>
      <c r="H60" s="345"/>
      <c r="I60" s="150"/>
      <c r="J60" s="345"/>
      <c r="K60" s="339">
        <f t="shared" si="19"/>
        <v>0</v>
      </c>
    </row>
    <row r="61" spans="2:11" ht="24" customHeight="1">
      <c r="B61" s="316" t="s">
        <v>24</v>
      </c>
      <c r="C61" s="327"/>
      <c r="D61" s="347">
        <f>SUM(D53:D60)</f>
        <v>54</v>
      </c>
      <c r="E61" s="348">
        <f aca="true" t="shared" si="20" ref="E61:J61">SUM(E53:E60)</f>
        <v>51</v>
      </c>
      <c r="F61" s="349">
        <f t="shared" si="20"/>
        <v>8</v>
      </c>
      <c r="G61" s="349">
        <f t="shared" si="20"/>
        <v>10</v>
      </c>
      <c r="H61" s="349">
        <f t="shared" si="20"/>
        <v>4</v>
      </c>
      <c r="I61" s="151">
        <f t="shared" si="20"/>
        <v>0</v>
      </c>
      <c r="J61" s="349">
        <f t="shared" si="20"/>
        <v>2</v>
      </c>
      <c r="K61" s="347">
        <f>SUM(K53:K60)</f>
        <v>51</v>
      </c>
    </row>
    <row r="62" spans="2:11" ht="24" customHeight="1" thickBot="1">
      <c r="B62" s="350" t="s">
        <v>60</v>
      </c>
      <c r="C62" s="351"/>
      <c r="D62" s="352"/>
      <c r="E62" s="353">
        <f aca="true" t="shared" si="21" ref="E62:K62">IF(E61=0,0,E51/E61)</f>
        <v>63.6</v>
      </c>
      <c r="F62" s="354">
        <f t="shared" si="21"/>
        <v>106.4175</v>
      </c>
      <c r="G62" s="354">
        <f t="shared" si="21"/>
        <v>81.543</v>
      </c>
      <c r="H62" s="354">
        <f t="shared" si="21"/>
        <v>71.5575</v>
      </c>
      <c r="I62" s="355">
        <f t="shared" si="21"/>
        <v>0</v>
      </c>
      <c r="J62" s="354">
        <f t="shared" si="21"/>
        <v>143.85</v>
      </c>
      <c r="K62" s="356">
        <f t="shared" si="21"/>
        <v>19.25</v>
      </c>
    </row>
    <row r="63" spans="2:11" ht="16.5" customHeight="1">
      <c r="B63" s="406"/>
      <c r="C63" s="407"/>
      <c r="D63" s="407"/>
      <c r="E63" s="407"/>
      <c r="F63" s="407"/>
      <c r="G63" s="407"/>
      <c r="H63" s="407"/>
      <c r="I63" s="407"/>
      <c r="J63" s="407"/>
      <c r="K63" s="407"/>
    </row>
    <row r="64" ht="30.75" customHeight="1" thickBot="1">
      <c r="B64" s="199" t="s">
        <v>80</v>
      </c>
    </row>
    <row r="65" spans="2:13" ht="96" customHeight="1">
      <c r="B65" s="414">
        <f>B51</f>
        <v>0</v>
      </c>
      <c r="C65" s="415"/>
      <c r="D65" s="416"/>
      <c r="E65" s="357" t="str">
        <f aca="true" t="shared" si="22" ref="E65:J65">E50</f>
        <v>tgl. Routine-arbeiten (Stall, Reitanlage)</v>
      </c>
      <c r="F65" s="202" t="str">
        <f t="shared" si="22"/>
        <v> Reit-unterricht/ Korrektur-reiten Schul-pferde</v>
      </c>
      <c r="G65" s="202" t="str">
        <f t="shared" si="22"/>
        <v>Bewegen u. Reiten eigener u. fremder Pferde</v>
      </c>
      <c r="H65" s="202" t="str">
        <f t="shared" si="22"/>
        <v>Zusatz-arbeit Zucht-stuten und Fohlen bis 6 Mon.</v>
      </c>
      <c r="I65" s="202" t="str">
        <f>I50</f>
        <v>Reitunter-richt an Einsteller und Gastreiter</v>
      </c>
      <c r="J65" s="202" t="str">
        <f t="shared" si="22"/>
        <v>Zusatz-arbeit Hengst-haltung</v>
      </c>
      <c r="K65" s="318" t="str">
        <f>K50</f>
        <v> Büro-arbeiten, Kunden-betreuung, Sonstiges</v>
      </c>
      <c r="L65" s="357" t="s">
        <v>22</v>
      </c>
      <c r="M65" s="358" t="s">
        <v>23</v>
      </c>
    </row>
    <row r="66" spans="2:13" ht="28.5" customHeight="1" thickBot="1">
      <c r="B66" s="359"/>
      <c r="C66" s="360"/>
      <c r="D66" s="361" t="str">
        <f>D52</f>
        <v>Anz. Pferde</v>
      </c>
      <c r="E66" s="362" t="s">
        <v>26</v>
      </c>
      <c r="F66" s="363" t="s">
        <v>26</v>
      </c>
      <c r="G66" s="363" t="s">
        <v>26</v>
      </c>
      <c r="H66" s="363" t="s">
        <v>26</v>
      </c>
      <c r="I66" s="363" t="s">
        <v>26</v>
      </c>
      <c r="J66" s="363" t="s">
        <v>26</v>
      </c>
      <c r="K66" s="364" t="s">
        <v>26</v>
      </c>
      <c r="L66" s="362" t="s">
        <v>26</v>
      </c>
      <c r="M66" s="364" t="s">
        <v>26</v>
      </c>
    </row>
    <row r="67" spans="2:13" ht="26.25" customHeight="1">
      <c r="B67" s="316" t="str">
        <f aca="true" t="shared" si="23" ref="B67:B74">B53</f>
        <v>Pensionspferde ohne Beritt</v>
      </c>
      <c r="C67" s="327"/>
      <c r="D67" s="365">
        <f aca="true" t="shared" si="24" ref="D67:D76">D53</f>
        <v>25</v>
      </c>
      <c r="E67" s="366">
        <f aca="true" t="shared" si="25" ref="E67:J75">E53*E$62</f>
        <v>1590</v>
      </c>
      <c r="F67" s="367">
        <f t="shared" si="25"/>
        <v>0</v>
      </c>
      <c r="G67" s="367">
        <f t="shared" si="25"/>
        <v>0</v>
      </c>
      <c r="H67" s="367">
        <f t="shared" si="25"/>
        <v>0</v>
      </c>
      <c r="I67" s="368">
        <f t="shared" si="25"/>
        <v>0</v>
      </c>
      <c r="J67" s="367">
        <f t="shared" si="25"/>
        <v>0</v>
      </c>
      <c r="K67" s="260">
        <f aca="true" t="shared" si="26" ref="K67:K75">K53*K$62</f>
        <v>481.25</v>
      </c>
      <c r="L67" s="366">
        <f>SUM(E67:K67)</f>
        <v>2071.25</v>
      </c>
      <c r="M67" s="369">
        <f>IF(D67&gt;0,L67/D67,0)</f>
        <v>82.85</v>
      </c>
    </row>
    <row r="68" spans="2:13" ht="26.25" customHeight="1">
      <c r="B68" s="332" t="str">
        <f t="shared" si="23"/>
        <v>Pensionspferde mit Beritt</v>
      </c>
      <c r="C68" s="333"/>
      <c r="D68" s="370">
        <f t="shared" si="24"/>
        <v>5</v>
      </c>
      <c r="E68" s="371">
        <f t="shared" si="25"/>
        <v>318</v>
      </c>
      <c r="F68" s="301">
        <f t="shared" si="25"/>
        <v>0</v>
      </c>
      <c r="G68" s="301">
        <f t="shared" si="25"/>
        <v>407.71500000000003</v>
      </c>
      <c r="H68" s="301">
        <f t="shared" si="25"/>
        <v>0</v>
      </c>
      <c r="I68" s="372">
        <f t="shared" si="25"/>
        <v>0</v>
      </c>
      <c r="J68" s="301">
        <f t="shared" si="25"/>
        <v>0</v>
      </c>
      <c r="K68" s="267">
        <f t="shared" si="26"/>
        <v>96.25</v>
      </c>
      <c r="L68" s="371">
        <f aca="true" t="shared" si="27" ref="L68:L75">SUM(E68:K68)</f>
        <v>821.965</v>
      </c>
      <c r="M68" s="373">
        <f aca="true" t="shared" si="28" ref="M68:M74">IF(D68&gt;0,L68/D68,0)</f>
        <v>164.393</v>
      </c>
    </row>
    <row r="69" spans="2:13" ht="26.25" customHeight="1">
      <c r="B69" s="332" t="str">
        <f t="shared" si="23"/>
        <v>Schulpferde</v>
      </c>
      <c r="C69" s="333"/>
      <c r="D69" s="370">
        <f t="shared" si="24"/>
        <v>8</v>
      </c>
      <c r="E69" s="371">
        <f t="shared" si="25"/>
        <v>508.8</v>
      </c>
      <c r="F69" s="301">
        <f t="shared" si="25"/>
        <v>851.34</v>
      </c>
      <c r="G69" s="301">
        <f t="shared" si="25"/>
        <v>0</v>
      </c>
      <c r="H69" s="301">
        <f t="shared" si="25"/>
        <v>0</v>
      </c>
      <c r="I69" s="372">
        <f t="shared" si="25"/>
        <v>0</v>
      </c>
      <c r="J69" s="301">
        <f t="shared" si="25"/>
        <v>0</v>
      </c>
      <c r="K69" s="267">
        <f t="shared" si="26"/>
        <v>154</v>
      </c>
      <c r="L69" s="371">
        <f t="shared" si="27"/>
        <v>1514.14</v>
      </c>
      <c r="M69" s="373">
        <f t="shared" si="28"/>
        <v>189.2675</v>
      </c>
    </row>
    <row r="70" spans="2:13" ht="26.25" customHeight="1">
      <c r="B70" s="332" t="str">
        <f t="shared" si="23"/>
        <v>Zuchtstuten </v>
      </c>
      <c r="C70" s="333"/>
      <c r="D70" s="370">
        <f t="shared" si="24"/>
        <v>4</v>
      </c>
      <c r="E70" s="371">
        <f t="shared" si="25"/>
        <v>254.4</v>
      </c>
      <c r="F70" s="301">
        <f t="shared" si="25"/>
        <v>0</v>
      </c>
      <c r="G70" s="301">
        <f t="shared" si="25"/>
        <v>0</v>
      </c>
      <c r="H70" s="301">
        <f t="shared" si="25"/>
        <v>286.23</v>
      </c>
      <c r="I70" s="372">
        <f t="shared" si="25"/>
        <v>0</v>
      </c>
      <c r="J70" s="301">
        <f t="shared" si="25"/>
        <v>0</v>
      </c>
      <c r="K70" s="267">
        <f t="shared" si="26"/>
        <v>77</v>
      </c>
      <c r="L70" s="371">
        <f t="shared" si="27"/>
        <v>617.63</v>
      </c>
      <c r="M70" s="373">
        <f t="shared" si="28"/>
        <v>154.4075</v>
      </c>
    </row>
    <row r="71" spans="2:13" ht="26.25" customHeight="1">
      <c r="B71" s="332" t="str">
        <f t="shared" si="23"/>
        <v>eigene Reitpferde</v>
      </c>
      <c r="C71" s="333"/>
      <c r="D71" s="370">
        <f t="shared" si="24"/>
        <v>4</v>
      </c>
      <c r="E71" s="371">
        <f t="shared" si="25"/>
        <v>254.4</v>
      </c>
      <c r="F71" s="301">
        <f t="shared" si="25"/>
        <v>0</v>
      </c>
      <c r="G71" s="301">
        <f t="shared" si="25"/>
        <v>326.172</v>
      </c>
      <c r="H71" s="301">
        <f t="shared" si="25"/>
        <v>0</v>
      </c>
      <c r="I71" s="372">
        <f t="shared" si="25"/>
        <v>0</v>
      </c>
      <c r="J71" s="301">
        <f t="shared" si="25"/>
        <v>0</v>
      </c>
      <c r="K71" s="267">
        <f t="shared" si="26"/>
        <v>77</v>
      </c>
      <c r="L71" s="371">
        <f t="shared" si="27"/>
        <v>657.572</v>
      </c>
      <c r="M71" s="373">
        <f t="shared" si="28"/>
        <v>164.393</v>
      </c>
    </row>
    <row r="72" spans="2:13" ht="26.25" customHeight="1">
      <c r="B72" s="403" t="str">
        <f t="shared" si="23"/>
        <v>Aufzuchtpferde (Bestandstiere)</v>
      </c>
      <c r="C72" s="404"/>
      <c r="D72" s="370">
        <f t="shared" si="24"/>
        <v>6</v>
      </c>
      <c r="E72" s="371">
        <f t="shared" si="25"/>
        <v>190.8</v>
      </c>
      <c r="F72" s="301">
        <f t="shared" si="25"/>
        <v>0</v>
      </c>
      <c r="G72" s="301">
        <f t="shared" si="25"/>
        <v>0</v>
      </c>
      <c r="H72" s="301">
        <f t="shared" si="25"/>
        <v>0</v>
      </c>
      <c r="I72" s="372">
        <f t="shared" si="25"/>
        <v>0</v>
      </c>
      <c r="J72" s="301">
        <f t="shared" si="25"/>
        <v>0</v>
      </c>
      <c r="K72" s="267">
        <f t="shared" si="26"/>
        <v>57.75</v>
      </c>
      <c r="L72" s="371">
        <f t="shared" si="27"/>
        <v>248.55</v>
      </c>
      <c r="M72" s="373">
        <f t="shared" si="28"/>
        <v>41.425000000000004</v>
      </c>
    </row>
    <row r="73" spans="2:13" ht="26.25" customHeight="1">
      <c r="B73" s="403" t="str">
        <f t="shared" si="23"/>
        <v>Deckhengste</v>
      </c>
      <c r="C73" s="404"/>
      <c r="D73" s="370">
        <f t="shared" si="24"/>
        <v>2</v>
      </c>
      <c r="E73" s="371">
        <f t="shared" si="25"/>
        <v>127.2</v>
      </c>
      <c r="F73" s="301">
        <f t="shared" si="25"/>
        <v>0</v>
      </c>
      <c r="G73" s="301">
        <f t="shared" si="25"/>
        <v>81.543</v>
      </c>
      <c r="H73" s="301">
        <f t="shared" si="25"/>
        <v>0</v>
      </c>
      <c r="I73" s="372">
        <f t="shared" si="25"/>
        <v>0</v>
      </c>
      <c r="J73" s="301">
        <f t="shared" si="25"/>
        <v>287.7</v>
      </c>
      <c r="K73" s="267">
        <f t="shared" si="26"/>
        <v>38.5</v>
      </c>
      <c r="L73" s="371">
        <f>SUM(E73:K73)</f>
        <v>534.943</v>
      </c>
      <c r="M73" s="373">
        <f>IF(D73&gt;0,L73/D73,0)</f>
        <v>267.4715</v>
      </c>
    </row>
    <row r="74" spans="2:13" ht="26.25" customHeight="1" thickBot="1">
      <c r="B74" s="401">
        <f t="shared" si="23"/>
        <v>0</v>
      </c>
      <c r="C74" s="402"/>
      <c r="D74" s="374">
        <f t="shared" si="24"/>
        <v>0</v>
      </c>
      <c r="E74" s="375">
        <f t="shared" si="25"/>
        <v>0</v>
      </c>
      <c r="F74" s="376">
        <f t="shared" si="25"/>
        <v>0</v>
      </c>
      <c r="G74" s="376">
        <f t="shared" si="25"/>
        <v>0</v>
      </c>
      <c r="H74" s="376">
        <f t="shared" si="25"/>
        <v>0</v>
      </c>
      <c r="I74" s="377">
        <f t="shared" si="25"/>
        <v>0</v>
      </c>
      <c r="J74" s="376">
        <f t="shared" si="25"/>
        <v>0</v>
      </c>
      <c r="K74" s="276">
        <f t="shared" si="26"/>
        <v>0</v>
      </c>
      <c r="L74" s="375">
        <f t="shared" si="27"/>
        <v>0</v>
      </c>
      <c r="M74" s="378">
        <f t="shared" si="28"/>
        <v>0</v>
      </c>
    </row>
    <row r="75" spans="2:13" ht="26.25" customHeight="1" thickBot="1">
      <c r="B75" s="379" t="s">
        <v>56</v>
      </c>
      <c r="C75" s="380"/>
      <c r="D75" s="381">
        <f t="shared" si="24"/>
        <v>54</v>
      </c>
      <c r="E75" s="382">
        <f t="shared" si="25"/>
        <v>3243.6</v>
      </c>
      <c r="F75" s="383">
        <f t="shared" si="25"/>
        <v>851.34</v>
      </c>
      <c r="G75" s="383">
        <f t="shared" si="25"/>
        <v>815.4300000000001</v>
      </c>
      <c r="H75" s="383">
        <f t="shared" si="25"/>
        <v>286.23</v>
      </c>
      <c r="I75" s="383">
        <f>I51</f>
        <v>393.75</v>
      </c>
      <c r="J75" s="383">
        <f>J46</f>
        <v>287.7</v>
      </c>
      <c r="K75" s="384">
        <f t="shared" si="26"/>
        <v>981.75</v>
      </c>
      <c r="L75" s="385">
        <f t="shared" si="27"/>
        <v>6859.8</v>
      </c>
      <c r="M75" s="386"/>
    </row>
    <row r="76" ht="13.5">
      <c r="D76" s="196">
        <f t="shared" si="24"/>
        <v>0</v>
      </c>
    </row>
    <row r="84" ht="60" customHeight="1"/>
    <row r="94" ht="15" customHeight="1"/>
  </sheetData>
  <sheetProtection password="83D9" sheet="1"/>
  <mergeCells count="13">
    <mergeCell ref="J3:K3"/>
    <mergeCell ref="B2:M2"/>
    <mergeCell ref="B73:C73"/>
    <mergeCell ref="I6:J6"/>
    <mergeCell ref="N6:P6"/>
    <mergeCell ref="B74:C74"/>
    <mergeCell ref="B72:C72"/>
    <mergeCell ref="G6:H6"/>
    <mergeCell ref="B63:K63"/>
    <mergeCell ref="I4:K4"/>
    <mergeCell ref="E52:J52"/>
    <mergeCell ref="B31:C31"/>
    <mergeCell ref="B65:D65"/>
  </mergeCells>
  <printOptions/>
  <pageMargins left="0.6692913385826772" right="0.3937007874015748" top="0.6692913385826772" bottom="0.5905511811023623" header="0.35433070866141736" footer="0.2755905511811024"/>
  <pageSetup horizontalDpi="600" verticalDpi="600" orientation="portrait" paperSize="9" scale="65" r:id="rId4"/>
  <headerFooter alignWithMargins="0">
    <oddFooter>&amp;LLEL Schw. Gmünd (Se)&amp;C&amp;F&amp;A&amp;R&amp;D</oddFooter>
  </headerFooter>
  <rowBreaks count="1" manualBreakCount="1">
    <brk id="48" max="12" man="1"/>
  </rowBreaks>
  <drawing r:id="rId3"/>
  <legacyDrawing r:id="rId2"/>
</worksheet>
</file>

<file path=xl/worksheets/sheet3.xml><?xml version="1.0" encoding="utf-8"?>
<worksheet xmlns="http://schemas.openxmlformats.org/spreadsheetml/2006/main" xmlns:r="http://schemas.openxmlformats.org/officeDocument/2006/relationships">
  <dimension ref="B2:Q76"/>
  <sheetViews>
    <sheetView showZeros="0" zoomScale="89" zoomScaleNormal="89" zoomScaleSheetLayoutView="77" zoomScalePageLayoutView="0" workbookViewId="0" topLeftCell="A1">
      <selection activeCell="G8" sqref="G8"/>
    </sheetView>
  </sheetViews>
  <sheetFormatPr defaultColWidth="11.421875" defaultRowHeight="12.75"/>
  <cols>
    <col min="1" max="1" width="0.85546875" style="3" customWidth="1"/>
    <col min="2" max="2" width="12.57421875" style="3" customWidth="1"/>
    <col min="3" max="3" width="14.8515625" style="3" customWidth="1"/>
    <col min="4" max="4" width="9.8515625" style="3" customWidth="1"/>
    <col min="5" max="11" width="11.7109375" style="3" customWidth="1"/>
    <col min="12" max="12" width="13.421875" style="3" customWidth="1"/>
    <col min="13" max="13" width="9.7109375" style="3" customWidth="1"/>
    <col min="14" max="16384" width="11.421875" style="3" customWidth="1"/>
  </cols>
  <sheetData>
    <row r="1" ht="13.5" customHeight="1" thickBot="1"/>
    <row r="2" spans="2:13" ht="27" customHeight="1" thickBot="1">
      <c r="B2" s="423" t="s">
        <v>25</v>
      </c>
      <c r="C2" s="424"/>
      <c r="D2" s="424"/>
      <c r="E2" s="424"/>
      <c r="F2" s="424"/>
      <c r="G2" s="424"/>
      <c r="H2" s="424"/>
      <c r="I2" s="424"/>
      <c r="J2" s="424"/>
      <c r="K2" s="424"/>
      <c r="L2" s="424"/>
      <c r="M2" s="425"/>
    </row>
    <row r="3" spans="2:12" ht="22.5" customHeight="1">
      <c r="B3" s="95" t="s">
        <v>28</v>
      </c>
      <c r="J3" s="426" t="s">
        <v>32</v>
      </c>
      <c r="K3" s="426"/>
      <c r="L3" s="132">
        <v>42710</v>
      </c>
    </row>
    <row r="4" spans="2:11" ht="20.25" customHeight="1">
      <c r="B4" s="61" t="s">
        <v>30</v>
      </c>
      <c r="C4" s="2"/>
      <c r="H4" s="3" t="s">
        <v>44</v>
      </c>
      <c r="I4" s="427"/>
      <c r="J4" s="427"/>
      <c r="K4" s="427"/>
    </row>
    <row r="5" ht="7.5" customHeight="1" thickBot="1"/>
    <row r="6" spans="2:17" ht="92.25" customHeight="1">
      <c r="B6" s="28" t="s">
        <v>1</v>
      </c>
      <c r="C6" s="15" t="s">
        <v>9</v>
      </c>
      <c r="D6" s="15" t="s">
        <v>57</v>
      </c>
      <c r="E6" s="15" t="s">
        <v>65</v>
      </c>
      <c r="F6" s="15" t="s">
        <v>7</v>
      </c>
      <c r="G6" s="428" t="s">
        <v>29</v>
      </c>
      <c r="H6" s="428"/>
      <c r="I6" s="429" t="s">
        <v>67</v>
      </c>
      <c r="J6" s="430"/>
      <c r="M6" s="387"/>
      <c r="N6" s="446" t="s">
        <v>66</v>
      </c>
      <c r="O6" s="446"/>
      <c r="P6" s="446"/>
      <c r="Q6" s="387"/>
    </row>
    <row r="7" spans="2:16" ht="21" customHeight="1">
      <c r="B7" s="32" t="s">
        <v>31</v>
      </c>
      <c r="C7" s="96"/>
      <c r="D7" s="97" t="s">
        <v>26</v>
      </c>
      <c r="E7" s="97" t="s">
        <v>6</v>
      </c>
      <c r="F7" s="97" t="s">
        <v>26</v>
      </c>
      <c r="G7" s="106" t="s">
        <v>5</v>
      </c>
      <c r="H7" s="106" t="s">
        <v>26</v>
      </c>
      <c r="I7" s="160" t="s">
        <v>5</v>
      </c>
      <c r="J7" s="178" t="s">
        <v>4</v>
      </c>
      <c r="K7" s="3" t="s">
        <v>78</v>
      </c>
      <c r="N7" s="3" t="s">
        <v>61</v>
      </c>
      <c r="P7" s="3">
        <v>52</v>
      </c>
    </row>
    <row r="8" spans="2:16" ht="21" customHeight="1">
      <c r="B8" s="179"/>
      <c r="C8" s="40"/>
      <c r="D8" s="98"/>
      <c r="E8" s="98"/>
      <c r="F8" s="99">
        <f aca="true" t="shared" si="0" ref="F8:F15">D8*E8</f>
        <v>0</v>
      </c>
      <c r="G8" s="107"/>
      <c r="H8" s="108">
        <f aca="true" t="shared" si="1" ref="H8:H15">F8*G8</f>
        <v>0</v>
      </c>
      <c r="I8" s="161">
        <f aca="true" t="shared" si="2" ref="I8:I15">IF(D8=0,0,1-G8)</f>
        <v>0</v>
      </c>
      <c r="J8" s="180">
        <f aca="true" t="shared" si="3" ref="J8:J15">F8*I8</f>
        <v>0</v>
      </c>
      <c r="N8" s="3" t="s">
        <v>77</v>
      </c>
      <c r="P8" s="194">
        <v>2</v>
      </c>
    </row>
    <row r="9" spans="2:16" ht="21" customHeight="1">
      <c r="B9" s="179"/>
      <c r="C9" s="40"/>
      <c r="D9" s="98"/>
      <c r="E9" s="98"/>
      <c r="F9" s="99">
        <f t="shared" si="0"/>
        <v>0</v>
      </c>
      <c r="G9" s="107"/>
      <c r="H9" s="108">
        <f t="shared" si="1"/>
        <v>0</v>
      </c>
      <c r="I9" s="161">
        <f t="shared" si="2"/>
        <v>0</v>
      </c>
      <c r="J9" s="180">
        <f t="shared" si="3"/>
        <v>0</v>
      </c>
      <c r="N9" s="3" t="s">
        <v>62</v>
      </c>
      <c r="P9" s="194">
        <v>6</v>
      </c>
    </row>
    <row r="10" spans="2:16" ht="21" customHeight="1">
      <c r="B10" s="179"/>
      <c r="C10" s="40"/>
      <c r="D10" s="98"/>
      <c r="E10" s="98"/>
      <c r="F10" s="99">
        <f t="shared" si="0"/>
        <v>0</v>
      </c>
      <c r="G10" s="107"/>
      <c r="H10" s="108">
        <f t="shared" si="1"/>
        <v>0</v>
      </c>
      <c r="I10" s="161">
        <f t="shared" si="2"/>
        <v>0</v>
      </c>
      <c r="J10" s="180">
        <f t="shared" si="3"/>
        <v>0</v>
      </c>
      <c r="N10" s="193" t="s">
        <v>63</v>
      </c>
      <c r="O10" s="193"/>
      <c r="P10" s="195">
        <v>2</v>
      </c>
    </row>
    <row r="11" spans="2:16" ht="21" customHeight="1">
      <c r="B11" s="179"/>
      <c r="C11" s="40"/>
      <c r="D11" s="98"/>
      <c r="E11" s="98"/>
      <c r="F11" s="99">
        <f t="shared" si="0"/>
        <v>0</v>
      </c>
      <c r="G11" s="107"/>
      <c r="H11" s="108">
        <f t="shared" si="1"/>
        <v>0</v>
      </c>
      <c r="I11" s="161">
        <f t="shared" si="2"/>
        <v>0</v>
      </c>
      <c r="J11" s="180">
        <f t="shared" si="3"/>
        <v>0</v>
      </c>
      <c r="N11" s="3" t="s">
        <v>64</v>
      </c>
      <c r="P11" s="2">
        <f>P7-P8-P9-P10</f>
        <v>42</v>
      </c>
    </row>
    <row r="12" spans="2:10" ht="21" customHeight="1">
      <c r="B12" s="179"/>
      <c r="C12" s="40"/>
      <c r="D12" s="98"/>
      <c r="E12" s="98"/>
      <c r="F12" s="99">
        <f t="shared" si="0"/>
        <v>0</v>
      </c>
      <c r="G12" s="107"/>
      <c r="H12" s="108">
        <f>F12*G12</f>
        <v>0</v>
      </c>
      <c r="I12" s="161">
        <f t="shared" si="2"/>
        <v>0</v>
      </c>
      <c r="J12" s="180">
        <f t="shared" si="3"/>
        <v>0</v>
      </c>
    </row>
    <row r="13" spans="2:10" ht="21" customHeight="1">
      <c r="B13" s="179"/>
      <c r="C13" s="103"/>
      <c r="D13" s="98"/>
      <c r="E13" s="98"/>
      <c r="F13" s="99">
        <f t="shared" si="0"/>
        <v>0</v>
      </c>
      <c r="G13" s="107"/>
      <c r="H13" s="108">
        <f>F13*G13</f>
        <v>0</v>
      </c>
      <c r="I13" s="161">
        <f t="shared" si="2"/>
        <v>0</v>
      </c>
      <c r="J13" s="180">
        <f t="shared" si="3"/>
        <v>0</v>
      </c>
    </row>
    <row r="14" spans="2:10" ht="21" customHeight="1">
      <c r="B14" s="179"/>
      <c r="C14" s="103"/>
      <c r="D14" s="98"/>
      <c r="E14" s="98"/>
      <c r="F14" s="99">
        <f t="shared" si="0"/>
        <v>0</v>
      </c>
      <c r="G14" s="107"/>
      <c r="H14" s="108">
        <f>F14*G14</f>
        <v>0</v>
      </c>
      <c r="I14" s="161">
        <f t="shared" si="2"/>
        <v>0</v>
      </c>
      <c r="J14" s="180">
        <f>F14*I14</f>
        <v>0</v>
      </c>
    </row>
    <row r="15" spans="2:10" ht="21" customHeight="1">
      <c r="B15" s="179"/>
      <c r="C15" s="40"/>
      <c r="D15" s="98"/>
      <c r="E15" s="98"/>
      <c r="F15" s="99">
        <f t="shared" si="0"/>
        <v>0</v>
      </c>
      <c r="G15" s="107">
        <v>0</v>
      </c>
      <c r="H15" s="108">
        <f t="shared" si="1"/>
        <v>0</v>
      </c>
      <c r="I15" s="161">
        <f t="shared" si="2"/>
        <v>0</v>
      </c>
      <c r="J15" s="180">
        <f t="shared" si="3"/>
        <v>0</v>
      </c>
    </row>
    <row r="16" spans="2:13" s="2" customFormat="1" ht="21" customHeight="1" thickBot="1">
      <c r="B16" s="181" t="s">
        <v>8</v>
      </c>
      <c r="C16" s="182"/>
      <c r="D16" s="183"/>
      <c r="E16" s="183"/>
      <c r="F16" s="184">
        <f>SUM(F8:F15)</f>
        <v>0</v>
      </c>
      <c r="G16" s="185"/>
      <c r="H16" s="184">
        <f>SUM(H8:H15)</f>
        <v>0</v>
      </c>
      <c r="I16" s="186"/>
      <c r="J16" s="187">
        <f>SUM(J8:J15)</f>
        <v>0</v>
      </c>
      <c r="K16" s="155"/>
      <c r="L16" s="156" t="s">
        <v>37</v>
      </c>
      <c r="M16" s="155"/>
    </row>
    <row r="17" spans="11:14" ht="25.5" customHeight="1">
      <c r="K17" s="157"/>
      <c r="L17" s="158" t="s">
        <v>46</v>
      </c>
      <c r="M17" s="159" t="e">
        <f>J16/K17</f>
        <v>#DIV/0!</v>
      </c>
      <c r="N17" s="131" t="e">
        <f>IF(M17&gt;50,"???"," ")</f>
        <v>#DIV/0!</v>
      </c>
    </row>
    <row r="18" spans="2:13" ht="18">
      <c r="B18" s="60" t="s">
        <v>35</v>
      </c>
      <c r="K18" s="133"/>
      <c r="L18" s="133"/>
      <c r="M18" s="134" t="s">
        <v>79</v>
      </c>
    </row>
    <row r="19" ht="9.75" customHeight="1" thickBot="1">
      <c r="B19" s="1"/>
    </row>
    <row r="20" spans="2:12" ht="19.5" customHeight="1">
      <c r="B20" s="70"/>
      <c r="C20" s="44"/>
      <c r="D20" s="171"/>
      <c r="E20" s="22"/>
      <c r="F20" s="22"/>
      <c r="G20" s="22" t="s">
        <v>13</v>
      </c>
      <c r="H20" s="22"/>
      <c r="I20" s="22"/>
      <c r="J20" s="22"/>
      <c r="K20" s="22"/>
      <c r="L20" s="120"/>
    </row>
    <row r="21" spans="2:12" ht="98.25" customHeight="1">
      <c r="B21" s="17" t="str">
        <f aca="true" t="shared" si="4" ref="B21:C30">B6</f>
        <v>Person</v>
      </c>
      <c r="C21" s="5" t="str">
        <f t="shared" si="4"/>
        <v>Stellung im Betrieb</v>
      </c>
      <c r="D21" s="62" t="s">
        <v>41</v>
      </c>
      <c r="E21" s="166" t="s">
        <v>14</v>
      </c>
      <c r="F21" s="9" t="s">
        <v>47</v>
      </c>
      <c r="G21" s="9" t="s">
        <v>33</v>
      </c>
      <c r="H21" s="9" t="s">
        <v>52</v>
      </c>
      <c r="I21" s="115" t="s">
        <v>51</v>
      </c>
      <c r="J21" s="42"/>
      <c r="K21" s="6" t="s">
        <v>40</v>
      </c>
      <c r="L21" s="123" t="s">
        <v>38</v>
      </c>
    </row>
    <row r="22" spans="2:12" ht="21" customHeight="1" thickBot="1">
      <c r="B22" s="33" t="str">
        <f t="shared" si="4"/>
        <v>Name</v>
      </c>
      <c r="C22" s="101">
        <f t="shared" si="4"/>
        <v>0</v>
      </c>
      <c r="D22" s="172" t="s">
        <v>26</v>
      </c>
      <c r="E22" s="167" t="s">
        <v>5</v>
      </c>
      <c r="F22" s="71" t="s">
        <v>5</v>
      </c>
      <c r="G22" s="71" t="s">
        <v>5</v>
      </c>
      <c r="H22" s="71" t="s">
        <v>5</v>
      </c>
      <c r="I22" s="71" t="s">
        <v>5</v>
      </c>
      <c r="J22" s="71" t="s">
        <v>5</v>
      </c>
      <c r="K22" s="116" t="s">
        <v>5</v>
      </c>
      <c r="L22" s="121" t="s">
        <v>5</v>
      </c>
    </row>
    <row r="23" spans="2:14" ht="21" customHeight="1">
      <c r="B23" s="28">
        <f t="shared" si="4"/>
        <v>0</v>
      </c>
      <c r="C23" s="29">
        <f t="shared" si="4"/>
        <v>0</v>
      </c>
      <c r="D23" s="31">
        <f aca="true" t="shared" si="5" ref="D23:D30">H8</f>
        <v>0</v>
      </c>
      <c r="E23" s="168"/>
      <c r="F23" s="72"/>
      <c r="G23" s="72"/>
      <c r="H23" s="72"/>
      <c r="I23" s="72"/>
      <c r="J23" s="72"/>
      <c r="K23" s="117"/>
      <c r="L23" s="122">
        <f>SUM(E23:K23)</f>
        <v>0</v>
      </c>
      <c r="N23" s="124" t="str">
        <f>IF(L23=1,0,"!!!")</f>
        <v>!!!</v>
      </c>
    </row>
    <row r="24" spans="2:14" ht="21" customHeight="1">
      <c r="B24" s="32">
        <f t="shared" si="4"/>
        <v>0</v>
      </c>
      <c r="C24" s="4">
        <f t="shared" si="4"/>
        <v>0</v>
      </c>
      <c r="D24" s="18">
        <f t="shared" si="5"/>
        <v>0</v>
      </c>
      <c r="E24" s="169"/>
      <c r="F24" s="41"/>
      <c r="G24" s="41"/>
      <c r="H24" s="41"/>
      <c r="I24" s="41"/>
      <c r="J24" s="41"/>
      <c r="K24" s="118"/>
      <c r="L24" s="122">
        <f aca="true" t="shared" si="6" ref="L24:L30">SUM(E24:K24)</f>
        <v>0</v>
      </c>
      <c r="N24" s="124" t="str">
        <f aca="true" t="shared" si="7" ref="N24:N30">IF(L24=1,0,"!!!")</f>
        <v>!!!</v>
      </c>
    </row>
    <row r="25" spans="2:14" ht="21" customHeight="1">
      <c r="B25" s="32">
        <f t="shared" si="4"/>
        <v>0</v>
      </c>
      <c r="C25" s="4">
        <f t="shared" si="4"/>
        <v>0</v>
      </c>
      <c r="D25" s="18">
        <f t="shared" si="5"/>
        <v>0</v>
      </c>
      <c r="E25" s="169"/>
      <c r="F25" s="41"/>
      <c r="G25" s="41"/>
      <c r="H25" s="41"/>
      <c r="I25" s="41"/>
      <c r="J25" s="41"/>
      <c r="K25" s="118"/>
      <c r="L25" s="122">
        <f t="shared" si="6"/>
        <v>0</v>
      </c>
      <c r="N25" s="124" t="str">
        <f t="shared" si="7"/>
        <v>!!!</v>
      </c>
    </row>
    <row r="26" spans="2:14" ht="21" customHeight="1">
      <c r="B26" s="32">
        <f t="shared" si="4"/>
        <v>0</v>
      </c>
      <c r="C26" s="4">
        <f t="shared" si="4"/>
        <v>0</v>
      </c>
      <c r="D26" s="18">
        <f t="shared" si="5"/>
        <v>0</v>
      </c>
      <c r="E26" s="169"/>
      <c r="F26" s="41"/>
      <c r="G26" s="41"/>
      <c r="H26" s="41"/>
      <c r="I26" s="41"/>
      <c r="J26" s="41"/>
      <c r="K26" s="118"/>
      <c r="L26" s="122">
        <f t="shared" si="6"/>
        <v>0</v>
      </c>
      <c r="N26" s="124" t="str">
        <f t="shared" si="7"/>
        <v>!!!</v>
      </c>
    </row>
    <row r="27" spans="2:14" ht="21" customHeight="1">
      <c r="B27" s="32">
        <f t="shared" si="4"/>
        <v>0</v>
      </c>
      <c r="C27" s="4">
        <f t="shared" si="4"/>
        <v>0</v>
      </c>
      <c r="D27" s="18">
        <f t="shared" si="5"/>
        <v>0</v>
      </c>
      <c r="E27" s="169"/>
      <c r="F27" s="41"/>
      <c r="G27" s="41"/>
      <c r="H27" s="41"/>
      <c r="I27" s="41"/>
      <c r="J27" s="41"/>
      <c r="K27" s="118"/>
      <c r="L27" s="122">
        <f t="shared" si="6"/>
        <v>0</v>
      </c>
      <c r="N27" s="124" t="str">
        <f t="shared" si="7"/>
        <v>!!!</v>
      </c>
    </row>
    <row r="28" spans="2:14" ht="21" customHeight="1">
      <c r="B28" s="32">
        <f t="shared" si="4"/>
        <v>0</v>
      </c>
      <c r="C28" s="4">
        <f t="shared" si="4"/>
        <v>0</v>
      </c>
      <c r="D28" s="18">
        <f t="shared" si="5"/>
        <v>0</v>
      </c>
      <c r="E28" s="169"/>
      <c r="F28" s="41"/>
      <c r="G28" s="41"/>
      <c r="H28" s="41"/>
      <c r="I28" s="41"/>
      <c r="J28" s="41"/>
      <c r="K28" s="118"/>
      <c r="L28" s="122">
        <f t="shared" si="6"/>
        <v>0</v>
      </c>
      <c r="N28" s="124" t="str">
        <f t="shared" si="7"/>
        <v>!!!</v>
      </c>
    </row>
    <row r="29" spans="2:14" ht="21" customHeight="1">
      <c r="B29" s="32">
        <f t="shared" si="4"/>
        <v>0</v>
      </c>
      <c r="C29" s="4">
        <f t="shared" si="4"/>
        <v>0</v>
      </c>
      <c r="D29" s="18">
        <f t="shared" si="5"/>
        <v>0</v>
      </c>
      <c r="E29" s="170"/>
      <c r="F29" s="102"/>
      <c r="G29" s="102"/>
      <c r="H29" s="102"/>
      <c r="I29" s="102"/>
      <c r="J29" s="102"/>
      <c r="K29" s="119"/>
      <c r="L29" s="122">
        <f t="shared" si="6"/>
        <v>0</v>
      </c>
      <c r="N29" s="124" t="str">
        <f t="shared" si="7"/>
        <v>!!!</v>
      </c>
    </row>
    <row r="30" spans="2:14" ht="21" customHeight="1" thickBot="1">
      <c r="B30" s="163">
        <f t="shared" si="4"/>
        <v>0</v>
      </c>
      <c r="C30" s="164">
        <f t="shared" si="4"/>
        <v>0</v>
      </c>
      <c r="D30" s="35">
        <f t="shared" si="5"/>
        <v>0</v>
      </c>
      <c r="E30" s="170"/>
      <c r="F30" s="102"/>
      <c r="G30" s="102"/>
      <c r="H30" s="102"/>
      <c r="I30" s="102"/>
      <c r="J30" s="102"/>
      <c r="K30" s="119"/>
      <c r="L30" s="165">
        <f t="shared" si="6"/>
        <v>0</v>
      </c>
      <c r="N30" s="124" t="str">
        <f t="shared" si="7"/>
        <v>!!!</v>
      </c>
    </row>
    <row r="31" spans="2:12" ht="20.25" customHeight="1" thickBot="1">
      <c r="B31" s="431" t="s">
        <v>53</v>
      </c>
      <c r="C31" s="432"/>
      <c r="D31" s="174">
        <f>SUM(E31:K31)</f>
        <v>0</v>
      </c>
      <c r="E31" s="175">
        <f>E46</f>
        <v>0</v>
      </c>
      <c r="F31" s="173">
        <f aca="true" t="shared" si="8" ref="F31:K31">F46</f>
        <v>0</v>
      </c>
      <c r="G31" s="173">
        <f t="shared" si="8"/>
        <v>0</v>
      </c>
      <c r="H31" s="173">
        <f t="shared" si="8"/>
        <v>0</v>
      </c>
      <c r="I31" s="173">
        <f t="shared" si="8"/>
        <v>0</v>
      </c>
      <c r="J31" s="173">
        <f t="shared" si="8"/>
        <v>0</v>
      </c>
      <c r="K31" s="176">
        <f t="shared" si="8"/>
        <v>0</v>
      </c>
      <c r="L31" s="177"/>
    </row>
    <row r="32" spans="2:11" ht="20.25" customHeight="1">
      <c r="B32" s="114" t="s">
        <v>54</v>
      </c>
      <c r="C32" s="162"/>
      <c r="D32" s="162"/>
      <c r="E32" s="162"/>
      <c r="F32" s="162"/>
      <c r="G32" s="162"/>
      <c r="H32" s="162"/>
      <c r="I32" s="162"/>
      <c r="J32" s="162"/>
      <c r="K32" s="162"/>
    </row>
    <row r="33" ht="27" customHeight="1">
      <c r="B33" s="60" t="s">
        <v>34</v>
      </c>
    </row>
    <row r="34" ht="6.75" customHeight="1" thickBot="1"/>
    <row r="35" spans="2:11" ht="19.5" customHeight="1">
      <c r="B35" s="43"/>
      <c r="C35" s="44"/>
      <c r="D35" s="45"/>
      <c r="E35" s="24"/>
      <c r="F35" s="22"/>
      <c r="G35" s="22" t="s">
        <v>13</v>
      </c>
      <c r="H35" s="22"/>
      <c r="I35" s="22"/>
      <c r="J35" s="22"/>
      <c r="K35" s="25"/>
    </row>
    <row r="36" spans="2:11" ht="90.75" customHeight="1">
      <c r="B36" s="17" t="str">
        <f aca="true" t="shared" si="9" ref="B36:B45">B21</f>
        <v>Person</v>
      </c>
      <c r="C36" s="5" t="str">
        <f aca="true" t="shared" si="10" ref="C36:J36">C21</f>
        <v>Stellung im Betrieb</v>
      </c>
      <c r="D36" s="5" t="str">
        <f t="shared" si="10"/>
        <v>jährl. Arbeits-zeit im Bereich Pferde</v>
      </c>
      <c r="E36" s="5" t="str">
        <f t="shared" si="10"/>
        <v>tgl. Routine-arbeiten (Stall, Reitanlage)</v>
      </c>
      <c r="F36" s="5" t="str">
        <f t="shared" si="10"/>
        <v> Reit-unterricht/ Korrektur-reiten Schul-pferde</v>
      </c>
      <c r="G36" s="5" t="str">
        <f t="shared" si="10"/>
        <v>Bewegen u. Reiten eigener u. fremder Pferde</v>
      </c>
      <c r="H36" s="5" t="str">
        <f t="shared" si="10"/>
        <v>Zusatz-arbeit Zucht-stuten und Fohlen bis 6 Mon.</v>
      </c>
      <c r="I36" s="5" t="str">
        <f>I21</f>
        <v>Reitunter-richt an Einsteller und Gastreiter</v>
      </c>
      <c r="J36" s="5">
        <f t="shared" si="10"/>
        <v>0</v>
      </c>
      <c r="K36" s="62" t="str">
        <f>K21</f>
        <v> Büro-arbeiten, Kunden-betreuung, Sonstiges</v>
      </c>
    </row>
    <row r="37" spans="2:11" ht="21" customHeight="1" thickBot="1">
      <c r="B37" s="100" t="str">
        <f t="shared" si="9"/>
        <v>Name</v>
      </c>
      <c r="C37" s="67">
        <f aca="true" t="shared" si="11" ref="C37:C45">C22</f>
        <v>0</v>
      </c>
      <c r="D37" s="68" t="s">
        <v>26</v>
      </c>
      <c r="E37" s="68" t="s">
        <v>26</v>
      </c>
      <c r="F37" s="68" t="s">
        <v>26</v>
      </c>
      <c r="G37" s="68" t="s">
        <v>26</v>
      </c>
      <c r="H37" s="68" t="s">
        <v>26</v>
      </c>
      <c r="I37" s="68" t="s">
        <v>26</v>
      </c>
      <c r="J37" s="68" t="s">
        <v>26</v>
      </c>
      <c r="K37" s="69" t="s">
        <v>26</v>
      </c>
    </row>
    <row r="38" spans="2:11" ht="21" customHeight="1">
      <c r="B38" s="63">
        <f t="shared" si="9"/>
        <v>0</v>
      </c>
      <c r="C38" s="64">
        <f t="shared" si="11"/>
        <v>0</v>
      </c>
      <c r="D38" s="65">
        <f aca="true" t="shared" si="12" ref="D38:D45">D23</f>
        <v>0</v>
      </c>
      <c r="E38" s="27">
        <f aca="true" t="shared" si="13" ref="E38:K44">$D38*E23</f>
        <v>0</v>
      </c>
      <c r="F38" s="27">
        <f t="shared" si="13"/>
        <v>0</v>
      </c>
      <c r="G38" s="27">
        <f t="shared" si="13"/>
        <v>0</v>
      </c>
      <c r="H38" s="27">
        <f t="shared" si="13"/>
        <v>0</v>
      </c>
      <c r="I38" s="27">
        <f t="shared" si="13"/>
        <v>0</v>
      </c>
      <c r="J38" s="27">
        <f t="shared" si="13"/>
        <v>0</v>
      </c>
      <c r="K38" s="66">
        <f t="shared" si="13"/>
        <v>0</v>
      </c>
    </row>
    <row r="39" spans="2:11" ht="21" customHeight="1">
      <c r="B39" s="56">
        <f t="shared" si="9"/>
        <v>0</v>
      </c>
      <c r="C39" s="57">
        <f t="shared" si="11"/>
        <v>0</v>
      </c>
      <c r="D39" s="8">
        <f t="shared" si="12"/>
        <v>0</v>
      </c>
      <c r="E39" s="7">
        <f t="shared" si="13"/>
        <v>0</v>
      </c>
      <c r="F39" s="7">
        <f t="shared" si="13"/>
        <v>0</v>
      </c>
      <c r="G39" s="7">
        <f t="shared" si="13"/>
        <v>0</v>
      </c>
      <c r="H39" s="7">
        <f t="shared" si="13"/>
        <v>0</v>
      </c>
      <c r="I39" s="7">
        <f t="shared" si="13"/>
        <v>0</v>
      </c>
      <c r="J39" s="7">
        <f t="shared" si="13"/>
        <v>0</v>
      </c>
      <c r="K39" s="18">
        <f t="shared" si="13"/>
        <v>0</v>
      </c>
    </row>
    <row r="40" spans="2:11" ht="21" customHeight="1">
      <c r="B40" s="56">
        <f t="shared" si="9"/>
        <v>0</v>
      </c>
      <c r="C40" s="57">
        <f t="shared" si="11"/>
        <v>0</v>
      </c>
      <c r="D40" s="8">
        <f t="shared" si="12"/>
        <v>0</v>
      </c>
      <c r="E40" s="7">
        <f t="shared" si="13"/>
        <v>0</v>
      </c>
      <c r="F40" s="7">
        <f t="shared" si="13"/>
        <v>0</v>
      </c>
      <c r="G40" s="7">
        <f t="shared" si="13"/>
        <v>0</v>
      </c>
      <c r="H40" s="7">
        <f t="shared" si="13"/>
        <v>0</v>
      </c>
      <c r="I40" s="7">
        <f t="shared" si="13"/>
        <v>0</v>
      </c>
      <c r="J40" s="7">
        <f t="shared" si="13"/>
        <v>0</v>
      </c>
      <c r="K40" s="18">
        <f t="shared" si="13"/>
        <v>0</v>
      </c>
    </row>
    <row r="41" spans="2:11" ht="21" customHeight="1">
      <c r="B41" s="56">
        <f t="shared" si="9"/>
        <v>0</v>
      </c>
      <c r="C41" s="57">
        <f t="shared" si="11"/>
        <v>0</v>
      </c>
      <c r="D41" s="8">
        <f t="shared" si="12"/>
        <v>0</v>
      </c>
      <c r="E41" s="7">
        <f t="shared" si="13"/>
        <v>0</v>
      </c>
      <c r="F41" s="7">
        <f t="shared" si="13"/>
        <v>0</v>
      </c>
      <c r="G41" s="7">
        <f t="shared" si="13"/>
        <v>0</v>
      </c>
      <c r="H41" s="7">
        <f t="shared" si="13"/>
        <v>0</v>
      </c>
      <c r="I41" s="7">
        <f t="shared" si="13"/>
        <v>0</v>
      </c>
      <c r="J41" s="7">
        <f t="shared" si="13"/>
        <v>0</v>
      </c>
      <c r="K41" s="18">
        <f t="shared" si="13"/>
        <v>0</v>
      </c>
    </row>
    <row r="42" spans="2:11" ht="21" customHeight="1">
      <c r="B42" s="56">
        <f t="shared" si="9"/>
        <v>0</v>
      </c>
      <c r="C42" s="57">
        <f t="shared" si="11"/>
        <v>0</v>
      </c>
      <c r="D42" s="8">
        <f t="shared" si="12"/>
        <v>0</v>
      </c>
      <c r="E42" s="7">
        <f t="shared" si="13"/>
        <v>0</v>
      </c>
      <c r="F42" s="7">
        <f t="shared" si="13"/>
        <v>0</v>
      </c>
      <c r="G42" s="7">
        <f t="shared" si="13"/>
        <v>0</v>
      </c>
      <c r="H42" s="7">
        <f t="shared" si="13"/>
        <v>0</v>
      </c>
      <c r="I42" s="7">
        <f t="shared" si="13"/>
        <v>0</v>
      </c>
      <c r="J42" s="7">
        <f t="shared" si="13"/>
        <v>0</v>
      </c>
      <c r="K42" s="18">
        <f t="shared" si="13"/>
        <v>0</v>
      </c>
    </row>
    <row r="43" spans="2:11" ht="21" customHeight="1">
      <c r="B43" s="56">
        <f t="shared" si="9"/>
        <v>0</v>
      </c>
      <c r="C43" s="57">
        <f t="shared" si="11"/>
        <v>0</v>
      </c>
      <c r="D43" s="8">
        <f t="shared" si="12"/>
        <v>0</v>
      </c>
      <c r="E43" s="7">
        <f t="shared" si="13"/>
        <v>0</v>
      </c>
      <c r="F43" s="7">
        <f t="shared" si="13"/>
        <v>0</v>
      </c>
      <c r="G43" s="7">
        <f t="shared" si="13"/>
        <v>0</v>
      </c>
      <c r="H43" s="7">
        <f t="shared" si="13"/>
        <v>0</v>
      </c>
      <c r="I43" s="7">
        <f t="shared" si="13"/>
        <v>0</v>
      </c>
      <c r="J43" s="7">
        <f t="shared" si="13"/>
        <v>0</v>
      </c>
      <c r="K43" s="18">
        <f t="shared" si="13"/>
        <v>0</v>
      </c>
    </row>
    <row r="44" spans="2:11" ht="21" customHeight="1">
      <c r="B44" s="56">
        <f t="shared" si="9"/>
        <v>0</v>
      </c>
      <c r="C44" s="57">
        <f t="shared" si="11"/>
        <v>0</v>
      </c>
      <c r="D44" s="8">
        <f t="shared" si="12"/>
        <v>0</v>
      </c>
      <c r="E44" s="7">
        <f t="shared" si="13"/>
        <v>0</v>
      </c>
      <c r="F44" s="7">
        <f t="shared" si="13"/>
        <v>0</v>
      </c>
      <c r="G44" s="7">
        <f t="shared" si="13"/>
        <v>0</v>
      </c>
      <c r="H44" s="7">
        <f t="shared" si="13"/>
        <v>0</v>
      </c>
      <c r="I44" s="7">
        <f t="shared" si="13"/>
        <v>0</v>
      </c>
      <c r="J44" s="7">
        <f t="shared" si="13"/>
        <v>0</v>
      </c>
      <c r="K44" s="18">
        <f t="shared" si="13"/>
        <v>0</v>
      </c>
    </row>
    <row r="45" spans="2:11" ht="21" customHeight="1" thickBot="1">
      <c r="B45" s="58">
        <f t="shared" si="9"/>
        <v>0</v>
      </c>
      <c r="C45" s="59">
        <f t="shared" si="11"/>
        <v>0</v>
      </c>
      <c r="D45" s="19">
        <f t="shared" si="12"/>
        <v>0</v>
      </c>
      <c r="E45" s="20">
        <f aca="true" t="shared" si="14" ref="E45:J45">$D45*E30</f>
        <v>0</v>
      </c>
      <c r="F45" s="20">
        <f t="shared" si="14"/>
        <v>0</v>
      </c>
      <c r="G45" s="20">
        <f t="shared" si="14"/>
        <v>0</v>
      </c>
      <c r="H45" s="20">
        <f t="shared" si="14"/>
        <v>0</v>
      </c>
      <c r="I45" s="20">
        <f>$D45*I30</f>
        <v>0</v>
      </c>
      <c r="J45" s="20">
        <f t="shared" si="14"/>
        <v>0</v>
      </c>
      <c r="K45" s="21">
        <f>$D45*K30</f>
        <v>0</v>
      </c>
    </row>
    <row r="46" spans="2:11" s="2" customFormat="1" ht="21" customHeight="1">
      <c r="B46" s="189" t="s">
        <v>8</v>
      </c>
      <c r="C46" s="191" t="s">
        <v>58</v>
      </c>
      <c r="D46" s="127">
        <f>SUM(D38:D45)</f>
        <v>0</v>
      </c>
      <c r="E46" s="127">
        <f aca="true" t="shared" si="15" ref="E46:J46">SUM(E38:E45)</f>
        <v>0</v>
      </c>
      <c r="F46" s="127">
        <f t="shared" si="15"/>
        <v>0</v>
      </c>
      <c r="G46" s="127">
        <f t="shared" si="15"/>
        <v>0</v>
      </c>
      <c r="H46" s="127">
        <f t="shared" si="15"/>
        <v>0</v>
      </c>
      <c r="I46" s="127">
        <f t="shared" si="15"/>
        <v>0</v>
      </c>
      <c r="J46" s="127">
        <f t="shared" si="15"/>
        <v>0</v>
      </c>
      <c r="K46" s="128">
        <f>SUM(K38:K45)</f>
        <v>0</v>
      </c>
    </row>
    <row r="47" spans="2:14" s="2" customFormat="1" ht="21" customHeight="1" thickBot="1">
      <c r="B47" s="190"/>
      <c r="C47" s="192" t="s">
        <v>59</v>
      </c>
      <c r="D47" s="129">
        <f>D46/$N$47</f>
        <v>0</v>
      </c>
      <c r="E47" s="129">
        <f aca="true" t="shared" si="16" ref="E47:K47">E46/$N$47</f>
        <v>0</v>
      </c>
      <c r="F47" s="129">
        <f t="shared" si="16"/>
        <v>0</v>
      </c>
      <c r="G47" s="129">
        <f t="shared" si="16"/>
        <v>0</v>
      </c>
      <c r="H47" s="129">
        <f t="shared" si="16"/>
        <v>0</v>
      </c>
      <c r="I47" s="129">
        <f t="shared" si="16"/>
        <v>0</v>
      </c>
      <c r="J47" s="129">
        <f t="shared" si="16"/>
        <v>0</v>
      </c>
      <c r="K47" s="130">
        <f t="shared" si="16"/>
        <v>0</v>
      </c>
      <c r="N47" s="126">
        <v>365</v>
      </c>
    </row>
    <row r="48" ht="19.5" customHeight="1">
      <c r="B48" s="114" t="s">
        <v>55</v>
      </c>
    </row>
    <row r="49" ht="27.75" customHeight="1" thickBot="1">
      <c r="B49" s="61" t="s">
        <v>27</v>
      </c>
    </row>
    <row r="50" spans="2:11" ht="99.75" customHeight="1">
      <c r="B50" s="46"/>
      <c r="C50" s="22"/>
      <c r="D50" s="25"/>
      <c r="E50" s="88" t="str">
        <f aca="true" t="shared" si="17" ref="E50:J50">E36</f>
        <v>tgl. Routine-arbeiten (Stall, Reitanlage)</v>
      </c>
      <c r="F50" s="15" t="str">
        <f t="shared" si="17"/>
        <v> Reit-unterricht/ Korrektur-reiten Schul-pferde</v>
      </c>
      <c r="G50" s="15" t="str">
        <f t="shared" si="17"/>
        <v>Bewegen u. Reiten eigener u. fremder Pferde</v>
      </c>
      <c r="H50" s="15" t="str">
        <f t="shared" si="17"/>
        <v>Zusatz-arbeit Zucht-stuten und Fohlen bis 6 Mon.</v>
      </c>
      <c r="I50" s="15" t="str">
        <f>I36</f>
        <v>Reitunter-richt an Einsteller und Gastreiter</v>
      </c>
      <c r="J50" s="15">
        <f t="shared" si="17"/>
        <v>0</v>
      </c>
      <c r="K50" s="16" t="str">
        <f>K36</f>
        <v> Büro-arbeiten, Kunden-betreuung, Sonstiges</v>
      </c>
    </row>
    <row r="51" spans="2:11" ht="33.75" customHeight="1" thickBot="1">
      <c r="B51" s="84"/>
      <c r="C51" s="85"/>
      <c r="D51" s="125" t="s">
        <v>49</v>
      </c>
      <c r="E51" s="89">
        <f aca="true" t="shared" si="18" ref="E51:J51">E46</f>
        <v>0</v>
      </c>
      <c r="F51" s="86">
        <f t="shared" si="18"/>
        <v>0</v>
      </c>
      <c r="G51" s="86">
        <f t="shared" si="18"/>
        <v>0</v>
      </c>
      <c r="H51" s="86">
        <f t="shared" si="18"/>
        <v>0</v>
      </c>
      <c r="I51" s="86">
        <f>I46</f>
        <v>0</v>
      </c>
      <c r="J51" s="86">
        <f t="shared" si="18"/>
        <v>0</v>
      </c>
      <c r="K51" s="87">
        <f>K46</f>
        <v>0</v>
      </c>
    </row>
    <row r="52" spans="2:11" ht="33.75" customHeight="1" thickBot="1">
      <c r="B52" s="448" t="s">
        <v>21</v>
      </c>
      <c r="C52" s="135"/>
      <c r="D52" s="125" t="s">
        <v>20</v>
      </c>
      <c r="E52" s="433" t="s">
        <v>50</v>
      </c>
      <c r="F52" s="434"/>
      <c r="G52" s="434"/>
      <c r="H52" s="434"/>
      <c r="I52" s="434"/>
      <c r="J52" s="435"/>
      <c r="K52" s="136"/>
    </row>
    <row r="53" spans="2:11" ht="24" customHeight="1">
      <c r="B53" s="46" t="s">
        <v>17</v>
      </c>
      <c r="C53" s="23"/>
      <c r="D53" s="90"/>
      <c r="E53" s="137">
        <f>D53</f>
        <v>0</v>
      </c>
      <c r="F53" s="138"/>
      <c r="G53" s="138"/>
      <c r="H53" s="138"/>
      <c r="I53" s="148"/>
      <c r="J53" s="138"/>
      <c r="K53" s="47">
        <f aca="true" t="shared" si="19" ref="K53:K60">D53</f>
        <v>0</v>
      </c>
    </row>
    <row r="54" spans="2:11" ht="24" customHeight="1">
      <c r="B54" s="34" t="s">
        <v>18</v>
      </c>
      <c r="C54" s="10"/>
      <c r="D54" s="91"/>
      <c r="E54" s="139">
        <f>D54</f>
        <v>0</v>
      </c>
      <c r="F54" s="140"/>
      <c r="G54" s="141">
        <f>D54</f>
        <v>0</v>
      </c>
      <c r="H54" s="142"/>
      <c r="I54" s="149"/>
      <c r="J54" s="142"/>
      <c r="K54" s="48">
        <f t="shared" si="19"/>
        <v>0</v>
      </c>
    </row>
    <row r="55" spans="2:11" ht="24" customHeight="1">
      <c r="B55" s="34" t="s">
        <v>15</v>
      </c>
      <c r="C55" s="10"/>
      <c r="D55" s="91"/>
      <c r="E55" s="139">
        <f>D55</f>
        <v>0</v>
      </c>
      <c r="F55" s="141">
        <f>D55</f>
        <v>0</v>
      </c>
      <c r="G55" s="142"/>
      <c r="H55" s="142"/>
      <c r="I55" s="149"/>
      <c r="J55" s="142"/>
      <c r="K55" s="48">
        <f t="shared" si="19"/>
        <v>0</v>
      </c>
    </row>
    <row r="56" spans="2:11" ht="24" customHeight="1">
      <c r="B56" s="34" t="s">
        <v>16</v>
      </c>
      <c r="C56" s="10"/>
      <c r="D56" s="91"/>
      <c r="E56" s="139">
        <f>D56</f>
        <v>0</v>
      </c>
      <c r="F56" s="142"/>
      <c r="G56" s="142"/>
      <c r="H56" s="143">
        <f>D56</f>
        <v>0</v>
      </c>
      <c r="I56" s="149"/>
      <c r="J56" s="142"/>
      <c r="K56" s="48">
        <f t="shared" si="19"/>
        <v>0</v>
      </c>
    </row>
    <row r="57" spans="2:11" ht="24" customHeight="1">
      <c r="B57" s="34" t="s">
        <v>19</v>
      </c>
      <c r="C57" s="10"/>
      <c r="D57" s="91"/>
      <c r="E57" s="139">
        <f>D57</f>
        <v>0</v>
      </c>
      <c r="F57" s="142"/>
      <c r="G57" s="142">
        <f>D57</f>
        <v>0</v>
      </c>
      <c r="H57" s="142"/>
      <c r="I57" s="149"/>
      <c r="J57" s="142"/>
      <c r="K57" s="48">
        <f t="shared" si="19"/>
        <v>0</v>
      </c>
    </row>
    <row r="58" spans="2:11" ht="24" customHeight="1">
      <c r="B58" s="34" t="s">
        <v>39</v>
      </c>
      <c r="C58" s="10"/>
      <c r="D58" s="91"/>
      <c r="E58" s="139">
        <f>D58/2</f>
        <v>0</v>
      </c>
      <c r="F58" s="142"/>
      <c r="G58" s="142"/>
      <c r="H58" s="142"/>
      <c r="I58" s="149"/>
      <c r="J58" s="142"/>
      <c r="K58" s="48">
        <f>E58</f>
        <v>0</v>
      </c>
    </row>
    <row r="59" spans="2:11" ht="24" customHeight="1">
      <c r="B59" s="50"/>
      <c r="C59" s="49"/>
      <c r="D59" s="92"/>
      <c r="E59" s="144"/>
      <c r="F59" s="145"/>
      <c r="G59" s="145"/>
      <c r="H59" s="145"/>
      <c r="I59" s="150"/>
      <c r="J59" s="145"/>
      <c r="K59" s="48">
        <f t="shared" si="19"/>
        <v>0</v>
      </c>
    </row>
    <row r="60" spans="2:11" ht="24" customHeight="1" thickBot="1">
      <c r="B60" s="50"/>
      <c r="C60" s="49"/>
      <c r="D60" s="92"/>
      <c r="E60" s="146"/>
      <c r="F60" s="145"/>
      <c r="G60" s="145"/>
      <c r="H60" s="145"/>
      <c r="I60" s="150"/>
      <c r="J60" s="145"/>
      <c r="K60" s="48">
        <f t="shared" si="19"/>
        <v>0</v>
      </c>
    </row>
    <row r="61" spans="2:11" ht="24" customHeight="1">
      <c r="B61" s="46" t="s">
        <v>24</v>
      </c>
      <c r="C61" s="23"/>
      <c r="D61" s="82">
        <f>SUM(D53:D60)</f>
        <v>0</v>
      </c>
      <c r="E61" s="109">
        <f aca="true" t="shared" si="20" ref="E61:J61">SUM(E53:E60)</f>
        <v>0</v>
      </c>
      <c r="F61" s="110">
        <f t="shared" si="20"/>
        <v>0</v>
      </c>
      <c r="G61" s="110">
        <f t="shared" si="20"/>
        <v>0</v>
      </c>
      <c r="H61" s="110">
        <f t="shared" si="20"/>
        <v>0</v>
      </c>
      <c r="I61" s="151">
        <f t="shared" si="20"/>
        <v>0</v>
      </c>
      <c r="J61" s="110">
        <f t="shared" si="20"/>
        <v>0</v>
      </c>
      <c r="K61" s="82">
        <f>SUM(K53:K60)</f>
        <v>0</v>
      </c>
    </row>
    <row r="62" spans="2:11" ht="24" customHeight="1" thickBot="1">
      <c r="B62" s="94" t="s">
        <v>60</v>
      </c>
      <c r="C62" s="93"/>
      <c r="D62" s="105"/>
      <c r="E62" s="111">
        <f aca="true" t="shared" si="21" ref="E62:K62">IF(E61=0,0,E51/E61)</f>
        <v>0</v>
      </c>
      <c r="F62" s="112">
        <f t="shared" si="21"/>
        <v>0</v>
      </c>
      <c r="G62" s="112">
        <f t="shared" si="21"/>
        <v>0</v>
      </c>
      <c r="H62" s="112">
        <f t="shared" si="21"/>
        <v>0</v>
      </c>
      <c r="I62" s="147">
        <f t="shared" si="21"/>
        <v>0</v>
      </c>
      <c r="J62" s="112">
        <f t="shared" si="21"/>
        <v>0</v>
      </c>
      <c r="K62" s="113">
        <f t="shared" si="21"/>
        <v>0</v>
      </c>
    </row>
    <row r="63" spans="2:11" ht="16.5" customHeight="1">
      <c r="B63" s="436"/>
      <c r="C63" s="437"/>
      <c r="D63" s="437"/>
      <c r="E63" s="437"/>
      <c r="F63" s="437"/>
      <c r="G63" s="437"/>
      <c r="H63" s="437"/>
      <c r="I63" s="437"/>
      <c r="J63" s="437"/>
      <c r="K63" s="437"/>
    </row>
    <row r="64" ht="30.75" customHeight="1" thickBot="1">
      <c r="B64" s="61" t="s">
        <v>80</v>
      </c>
    </row>
    <row r="65" spans="2:13" ht="96" customHeight="1">
      <c r="B65" s="438">
        <f>B51</f>
        <v>0</v>
      </c>
      <c r="C65" s="439"/>
      <c r="D65" s="440"/>
      <c r="E65" s="14" t="str">
        <f aca="true" t="shared" si="22" ref="E65:J65">E50</f>
        <v>tgl. Routine-arbeiten (Stall, Reitanlage)</v>
      </c>
      <c r="F65" s="15" t="str">
        <f t="shared" si="22"/>
        <v> Reit-unterricht/ Korrektur-reiten Schul-pferde</v>
      </c>
      <c r="G65" s="15" t="str">
        <f t="shared" si="22"/>
        <v>Bewegen u. Reiten eigener u. fremder Pferde</v>
      </c>
      <c r="H65" s="15" t="str">
        <f t="shared" si="22"/>
        <v>Zusatz-arbeit Zucht-stuten und Fohlen bis 6 Mon.</v>
      </c>
      <c r="I65" s="15" t="str">
        <f>I50</f>
        <v>Reitunter-richt an Einsteller und Gastreiter</v>
      </c>
      <c r="J65" s="15">
        <f t="shared" si="22"/>
        <v>0</v>
      </c>
      <c r="K65" s="16" t="str">
        <f>K50</f>
        <v> Büro-arbeiten, Kunden-betreuung, Sonstiges</v>
      </c>
      <c r="L65" s="14" t="s">
        <v>22</v>
      </c>
      <c r="M65" s="83" t="s">
        <v>23</v>
      </c>
    </row>
    <row r="66" spans="2:13" ht="28.5" customHeight="1" thickBot="1">
      <c r="B66" s="77"/>
      <c r="C66" s="78"/>
      <c r="D66" s="188" t="str">
        <f>D52</f>
        <v>Anz. Pferde</v>
      </c>
      <c r="E66" s="79" t="s">
        <v>26</v>
      </c>
      <c r="F66" s="80" t="s">
        <v>26</v>
      </c>
      <c r="G66" s="80" t="s">
        <v>26</v>
      </c>
      <c r="H66" s="80" t="s">
        <v>26</v>
      </c>
      <c r="I66" s="80" t="s">
        <v>26</v>
      </c>
      <c r="J66" s="80" t="s">
        <v>26</v>
      </c>
      <c r="K66" s="81" t="s">
        <v>26</v>
      </c>
      <c r="L66" s="79" t="s">
        <v>26</v>
      </c>
      <c r="M66" s="81" t="s">
        <v>26</v>
      </c>
    </row>
    <row r="67" spans="2:13" ht="26.25" customHeight="1">
      <c r="B67" s="46" t="str">
        <f aca="true" t="shared" si="23" ref="B67:B74">B53</f>
        <v>Pensionspferde ohne Beritt</v>
      </c>
      <c r="C67" s="23"/>
      <c r="D67" s="74">
        <f aca="true" t="shared" si="24" ref="D67:D76">D53</f>
        <v>0</v>
      </c>
      <c r="E67" s="36">
        <f aca="true" t="shared" si="25" ref="E67:K75">E53*E$62</f>
        <v>0</v>
      </c>
      <c r="F67" s="30">
        <f t="shared" si="25"/>
        <v>0</v>
      </c>
      <c r="G67" s="30">
        <f t="shared" si="25"/>
        <v>0</v>
      </c>
      <c r="H67" s="30">
        <f t="shared" si="25"/>
        <v>0</v>
      </c>
      <c r="I67" s="152">
        <f t="shared" si="25"/>
        <v>0</v>
      </c>
      <c r="J67" s="30">
        <f t="shared" si="25"/>
        <v>0</v>
      </c>
      <c r="K67" s="31">
        <f t="shared" si="25"/>
        <v>0</v>
      </c>
      <c r="L67" s="36">
        <f>SUM(E67:K67)</f>
        <v>0</v>
      </c>
      <c r="M67" s="53">
        <f>IF(D67&gt;0,L67/D67,0)</f>
        <v>0</v>
      </c>
    </row>
    <row r="68" spans="2:13" ht="26.25" customHeight="1">
      <c r="B68" s="34" t="str">
        <f t="shared" si="23"/>
        <v>Pensionspferde mit Beritt</v>
      </c>
      <c r="C68" s="10"/>
      <c r="D68" s="75">
        <f t="shared" si="24"/>
        <v>0</v>
      </c>
      <c r="E68" s="37">
        <f t="shared" si="25"/>
        <v>0</v>
      </c>
      <c r="F68" s="7">
        <f t="shared" si="25"/>
        <v>0</v>
      </c>
      <c r="G68" s="7">
        <f t="shared" si="25"/>
        <v>0</v>
      </c>
      <c r="H68" s="7">
        <f t="shared" si="25"/>
        <v>0</v>
      </c>
      <c r="I68" s="153">
        <f t="shared" si="25"/>
        <v>0</v>
      </c>
      <c r="J68" s="7">
        <f t="shared" si="25"/>
        <v>0</v>
      </c>
      <c r="K68" s="18">
        <f t="shared" si="25"/>
        <v>0</v>
      </c>
      <c r="L68" s="37">
        <f aca="true" t="shared" si="26" ref="L68:L75">SUM(E68:K68)</f>
        <v>0</v>
      </c>
      <c r="M68" s="54">
        <f aca="true" t="shared" si="27" ref="M68:M74">IF(D68&gt;0,L68/D68,0)</f>
        <v>0</v>
      </c>
    </row>
    <row r="69" spans="2:13" ht="26.25" customHeight="1">
      <c r="B69" s="34" t="str">
        <f t="shared" si="23"/>
        <v>Schulpferde</v>
      </c>
      <c r="C69" s="10"/>
      <c r="D69" s="75">
        <f t="shared" si="24"/>
        <v>0</v>
      </c>
      <c r="E69" s="37">
        <f t="shared" si="25"/>
        <v>0</v>
      </c>
      <c r="F69" s="7">
        <f t="shared" si="25"/>
        <v>0</v>
      </c>
      <c r="G69" s="7">
        <f t="shared" si="25"/>
        <v>0</v>
      </c>
      <c r="H69" s="7">
        <f t="shared" si="25"/>
        <v>0</v>
      </c>
      <c r="I69" s="153">
        <f t="shared" si="25"/>
        <v>0</v>
      </c>
      <c r="J69" s="7">
        <f t="shared" si="25"/>
        <v>0</v>
      </c>
      <c r="K69" s="18">
        <f t="shared" si="25"/>
        <v>0</v>
      </c>
      <c r="L69" s="37">
        <f t="shared" si="26"/>
        <v>0</v>
      </c>
      <c r="M69" s="54">
        <f t="shared" si="27"/>
        <v>0</v>
      </c>
    </row>
    <row r="70" spans="2:13" ht="26.25" customHeight="1">
      <c r="B70" s="34" t="str">
        <f t="shared" si="23"/>
        <v>Zuchtstuten </v>
      </c>
      <c r="C70" s="10"/>
      <c r="D70" s="75">
        <f t="shared" si="24"/>
        <v>0</v>
      </c>
      <c r="E70" s="37">
        <f t="shared" si="25"/>
        <v>0</v>
      </c>
      <c r="F70" s="7">
        <f t="shared" si="25"/>
        <v>0</v>
      </c>
      <c r="G70" s="7">
        <f t="shared" si="25"/>
        <v>0</v>
      </c>
      <c r="H70" s="7">
        <f t="shared" si="25"/>
        <v>0</v>
      </c>
      <c r="I70" s="153">
        <f t="shared" si="25"/>
        <v>0</v>
      </c>
      <c r="J70" s="7">
        <f t="shared" si="25"/>
        <v>0</v>
      </c>
      <c r="K70" s="18">
        <f t="shared" si="25"/>
        <v>0</v>
      </c>
      <c r="L70" s="37">
        <f t="shared" si="26"/>
        <v>0</v>
      </c>
      <c r="M70" s="54">
        <f t="shared" si="27"/>
        <v>0</v>
      </c>
    </row>
    <row r="71" spans="2:13" ht="26.25" customHeight="1">
      <c r="B71" s="34" t="str">
        <f t="shared" si="23"/>
        <v>eigene Reitpferde</v>
      </c>
      <c r="C71" s="10"/>
      <c r="D71" s="75">
        <f t="shared" si="24"/>
        <v>0</v>
      </c>
      <c r="E71" s="37">
        <f t="shared" si="25"/>
        <v>0</v>
      </c>
      <c r="F71" s="7">
        <f t="shared" si="25"/>
        <v>0</v>
      </c>
      <c r="G71" s="7">
        <f t="shared" si="25"/>
        <v>0</v>
      </c>
      <c r="H71" s="7">
        <f t="shared" si="25"/>
        <v>0</v>
      </c>
      <c r="I71" s="153">
        <f t="shared" si="25"/>
        <v>0</v>
      </c>
      <c r="J71" s="7">
        <f t="shared" si="25"/>
        <v>0</v>
      </c>
      <c r="K71" s="18">
        <f t="shared" si="25"/>
        <v>0</v>
      </c>
      <c r="L71" s="37">
        <f t="shared" si="26"/>
        <v>0</v>
      </c>
      <c r="M71" s="54">
        <f t="shared" si="27"/>
        <v>0</v>
      </c>
    </row>
    <row r="72" spans="2:13" ht="26.25" customHeight="1">
      <c r="B72" s="441" t="str">
        <f t="shared" si="23"/>
        <v>Aufzuchtpferde (Bestandstiere)</v>
      </c>
      <c r="C72" s="442"/>
      <c r="D72" s="75">
        <f t="shared" si="24"/>
        <v>0</v>
      </c>
      <c r="E72" s="37">
        <f t="shared" si="25"/>
        <v>0</v>
      </c>
      <c r="F72" s="7">
        <f t="shared" si="25"/>
        <v>0</v>
      </c>
      <c r="G72" s="7">
        <f t="shared" si="25"/>
        <v>0</v>
      </c>
      <c r="H72" s="7">
        <f t="shared" si="25"/>
        <v>0</v>
      </c>
      <c r="I72" s="153">
        <f t="shared" si="25"/>
        <v>0</v>
      </c>
      <c r="J72" s="7">
        <f t="shared" si="25"/>
        <v>0</v>
      </c>
      <c r="K72" s="18">
        <f t="shared" si="25"/>
        <v>0</v>
      </c>
      <c r="L72" s="37">
        <f t="shared" si="26"/>
        <v>0</v>
      </c>
      <c r="M72" s="54">
        <f t="shared" si="27"/>
        <v>0</v>
      </c>
    </row>
    <row r="73" spans="2:13" ht="26.25" customHeight="1">
      <c r="B73" s="441">
        <f t="shared" si="23"/>
        <v>0</v>
      </c>
      <c r="C73" s="442"/>
      <c r="D73" s="75">
        <f t="shared" si="24"/>
        <v>0</v>
      </c>
      <c r="E73" s="37">
        <f t="shared" si="25"/>
        <v>0</v>
      </c>
      <c r="F73" s="7">
        <f t="shared" si="25"/>
        <v>0</v>
      </c>
      <c r="G73" s="7">
        <f t="shared" si="25"/>
        <v>0</v>
      </c>
      <c r="H73" s="7">
        <f t="shared" si="25"/>
        <v>0</v>
      </c>
      <c r="I73" s="153">
        <f t="shared" si="25"/>
        <v>0</v>
      </c>
      <c r="J73" s="7">
        <f t="shared" si="25"/>
        <v>0</v>
      </c>
      <c r="K73" s="18">
        <f t="shared" si="25"/>
        <v>0</v>
      </c>
      <c r="L73" s="37">
        <f>SUM(E73:K73)</f>
        <v>0</v>
      </c>
      <c r="M73" s="54">
        <f>IF(D73&gt;0,L73/D73,0)</f>
        <v>0</v>
      </c>
    </row>
    <row r="74" spans="2:13" ht="26.25" customHeight="1" thickBot="1">
      <c r="B74" s="443">
        <f t="shared" si="23"/>
        <v>0</v>
      </c>
      <c r="C74" s="444"/>
      <c r="D74" s="76">
        <f t="shared" si="24"/>
        <v>0</v>
      </c>
      <c r="E74" s="38">
        <f t="shared" si="25"/>
        <v>0</v>
      </c>
      <c r="F74" s="13">
        <f t="shared" si="25"/>
        <v>0</v>
      </c>
      <c r="G74" s="13">
        <f t="shared" si="25"/>
        <v>0</v>
      </c>
      <c r="H74" s="13">
        <f t="shared" si="25"/>
        <v>0</v>
      </c>
      <c r="I74" s="154">
        <f t="shared" si="25"/>
        <v>0</v>
      </c>
      <c r="J74" s="13">
        <f t="shared" si="25"/>
        <v>0</v>
      </c>
      <c r="K74" s="35">
        <f t="shared" si="25"/>
        <v>0</v>
      </c>
      <c r="L74" s="38">
        <f t="shared" si="26"/>
        <v>0</v>
      </c>
      <c r="M74" s="55">
        <f t="shared" si="27"/>
        <v>0</v>
      </c>
    </row>
    <row r="75" spans="2:13" ht="26.25" customHeight="1" thickBot="1">
      <c r="B75" s="11" t="s">
        <v>56</v>
      </c>
      <c r="C75" s="12"/>
      <c r="D75" s="26">
        <f t="shared" si="24"/>
        <v>0</v>
      </c>
      <c r="E75" s="52">
        <f t="shared" si="25"/>
        <v>0</v>
      </c>
      <c r="F75" s="51">
        <f t="shared" si="25"/>
        <v>0</v>
      </c>
      <c r="G75" s="51">
        <f t="shared" si="25"/>
        <v>0</v>
      </c>
      <c r="H75" s="51">
        <f t="shared" si="25"/>
        <v>0</v>
      </c>
      <c r="I75" s="51">
        <f>I51</f>
        <v>0</v>
      </c>
      <c r="J75" s="51">
        <f>J46</f>
        <v>0</v>
      </c>
      <c r="K75" s="73">
        <f t="shared" si="25"/>
        <v>0</v>
      </c>
      <c r="L75" s="104">
        <f t="shared" si="26"/>
        <v>0</v>
      </c>
      <c r="M75" s="39"/>
    </row>
    <row r="76" ht="13.5">
      <c r="D76" s="3">
        <f t="shared" si="24"/>
        <v>0</v>
      </c>
    </row>
    <row r="84" ht="59.25" customHeight="1"/>
    <row r="94" ht="15" customHeight="1"/>
  </sheetData>
  <sheetProtection password="83D9" sheet="1"/>
  <mergeCells count="13">
    <mergeCell ref="B74:C74"/>
    <mergeCell ref="B31:C31"/>
    <mergeCell ref="E52:J52"/>
    <mergeCell ref="B63:K63"/>
    <mergeCell ref="B65:D65"/>
    <mergeCell ref="B72:C72"/>
    <mergeCell ref="B73:C73"/>
    <mergeCell ref="N6:P6"/>
    <mergeCell ref="B2:M2"/>
    <mergeCell ref="J3:K3"/>
    <mergeCell ref="I4:K4"/>
    <mergeCell ref="G6:H6"/>
    <mergeCell ref="I6:J6"/>
  </mergeCells>
  <printOptions/>
  <pageMargins left="0.6692913385826772" right="0.3937007874015748" top="0.6692913385826772" bottom="0.5905511811023623" header="0.35433070866141736" footer="0.2755905511811024"/>
  <pageSetup horizontalDpi="600" verticalDpi="600" orientation="portrait" paperSize="9" scale="65" r:id="rId4"/>
  <headerFooter alignWithMargins="0">
    <oddFooter>&amp;LLEL Schw. Gmünd (Se)&amp;C&amp;F&amp;A&amp;R&amp;D</oddFooter>
  </headerFooter>
  <rowBreaks count="1" manualBreakCount="1">
    <brk id="48" max="1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2016-12-06T08:56:50Z</cp:lastPrinted>
  <dcterms:created xsi:type="dcterms:W3CDTF">2009-09-30T11:35:43Z</dcterms:created>
  <dcterms:modified xsi:type="dcterms:W3CDTF">2016-12-06T09:11:20Z</dcterms:modified>
  <cp:category/>
  <cp:version/>
  <cp:contentType/>
  <cp:contentStatus/>
</cp:coreProperties>
</file>